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superius-my.sharepoint.com/personal/gregor_superius_si/Documents/Projekti/55 Park Rakova jelša 2 faza/Projektna dokumentacija/PZI/CD/POPISI/"/>
    </mc:Choice>
  </mc:AlternateContent>
  <bookViews>
    <workbookView xWindow="0" yWindow="0" windowWidth="24000" windowHeight="9735"/>
  </bookViews>
  <sheets>
    <sheet name="POPIS" sheetId="2" r:id="rId1"/>
  </sheets>
  <definedNames>
    <definedName name="_xlnm.Print_Area" localSheetId="0">POPIS!$A$1:$F$125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2" l="1"/>
  <c r="F69" i="2" l="1"/>
  <c r="F80" i="2" l="1"/>
  <c r="F58" i="2"/>
  <c r="F77" i="2"/>
  <c r="F76" i="2"/>
  <c r="F75" i="2"/>
  <c r="F74" i="2"/>
  <c r="F73" i="2"/>
  <c r="F72" i="2"/>
  <c r="F117" i="2" l="1"/>
  <c r="F115" i="2"/>
  <c r="F113" i="2"/>
  <c r="F114" i="2"/>
  <c r="F116" i="2"/>
  <c r="F79" i="2"/>
  <c r="F66" i="2"/>
  <c r="F67" i="2"/>
  <c r="F68" i="2"/>
  <c r="F70" i="2"/>
  <c r="F78" i="2"/>
  <c r="F64" i="2"/>
  <c r="F46" i="2" l="1"/>
  <c r="F65" i="2"/>
  <c r="F63" i="2"/>
  <c r="F112" i="2"/>
  <c r="F111" i="2"/>
  <c r="F110" i="2"/>
  <c r="F109" i="2"/>
  <c r="F108" i="2"/>
  <c r="F118" i="2" l="1"/>
  <c r="F13" i="2" s="1"/>
  <c r="F123" i="2"/>
  <c r="F71" i="2"/>
  <c r="F102" i="2" s="1"/>
  <c r="F12" i="2" s="1"/>
  <c r="F57" i="2"/>
  <c r="F52" i="2"/>
  <c r="F45" i="2"/>
  <c r="F44" i="2"/>
  <c r="F38" i="2"/>
  <c r="F34" i="2"/>
  <c r="F26" i="2"/>
  <c r="F21" i="2"/>
  <c r="F124" i="2"/>
  <c r="F122" i="2"/>
  <c r="F53" i="2"/>
  <c r="F51" i="2"/>
  <c r="F47" i="2"/>
  <c r="F41" i="2"/>
  <c r="F25" i="2"/>
  <c r="F24" i="2"/>
  <c r="F23" i="2"/>
  <c r="F22" i="2"/>
  <c r="F20" i="2"/>
  <c r="F28" i="2" l="1"/>
  <c r="F8" i="2" s="1"/>
  <c r="F59" i="2"/>
  <c r="F11" i="2" s="1"/>
  <c r="F125" i="2"/>
  <c r="F14" i="2" s="1"/>
  <c r="F32" i="2"/>
  <c r="F35" i="2"/>
  <c r="F54" i="2"/>
  <c r="F10" i="2" s="1"/>
  <c r="F33" i="2"/>
  <c r="F48" i="2" l="1"/>
  <c r="F9" i="2" s="1"/>
  <c r="F15" i="2" s="1"/>
</calcChain>
</file>

<file path=xl/sharedStrings.xml><?xml version="1.0" encoding="utf-8"?>
<sst xmlns="http://schemas.openxmlformats.org/spreadsheetml/2006/main" count="265" uniqueCount="178">
  <si>
    <t>REKAPITULACIJA - UTRJENE POVRŠINE</t>
  </si>
  <si>
    <t xml:space="preserve">Preddela </t>
  </si>
  <si>
    <t>Zemeljska dela</t>
  </si>
  <si>
    <t>Zgornji ustroj</t>
  </si>
  <si>
    <t>Oprema</t>
  </si>
  <si>
    <t>Tuje storitve</t>
  </si>
  <si>
    <t>SKUPAJ</t>
  </si>
  <si>
    <t>šifra</t>
  </si>
  <si>
    <t>Opis del</t>
  </si>
  <si>
    <t>enota</t>
  </si>
  <si>
    <t>količina</t>
  </si>
  <si>
    <t>cena/enoto</t>
  </si>
  <si>
    <t>cena</t>
  </si>
  <si>
    <t>Preddela</t>
  </si>
  <si>
    <t>kos</t>
  </si>
  <si>
    <t>m2</t>
  </si>
  <si>
    <t>Podiranje dreves premera do 20 cm in odvoz odpadnega materiala na trajno deponijo.</t>
  </si>
  <si>
    <t>Podiranje dreves premera več kot 20 cm in odvoz odpadnega materiala na trajno deponijo.</t>
  </si>
  <si>
    <t>m</t>
  </si>
  <si>
    <t>m3</t>
  </si>
  <si>
    <t>Preddela - skupaj</t>
  </si>
  <si>
    <t>Izkopi</t>
  </si>
  <si>
    <t>Planum temeljnih tal</t>
  </si>
  <si>
    <t>Nasipi in posteljice</t>
  </si>
  <si>
    <t>Nabava, dobava in vgraditev nasipa iz zemljine III. kategorije kot nasipna zemljina, ki služi kot planum pod spodnjo koto zgornjega ustroja in kot zasipni material.</t>
  </si>
  <si>
    <t>Zelenice</t>
  </si>
  <si>
    <t>Zemeljska dela-skupaj</t>
  </si>
  <si>
    <t xml:space="preserve">Zgornji ustroj </t>
  </si>
  <si>
    <t>Oprema - skupaj</t>
  </si>
  <si>
    <t>Geotehnični nadzor</t>
  </si>
  <si>
    <t>Geodetski posnetek izvedenega stanja</t>
  </si>
  <si>
    <t>Izdelava projektne dokumentacije za projekt izvedenih del z navodili za obratovanje in vzdrževanje</t>
  </si>
  <si>
    <t>Tuje storitve - skupaj</t>
  </si>
  <si>
    <t>POPIS - Park RAKOVA JELŠA II. faza</t>
  </si>
  <si>
    <t>1.0</t>
  </si>
  <si>
    <t>1.1</t>
  </si>
  <si>
    <t>1.2</t>
  </si>
  <si>
    <t>1.3</t>
  </si>
  <si>
    <t>1.4</t>
  </si>
  <si>
    <t>1.5</t>
  </si>
  <si>
    <t>1.6</t>
  </si>
  <si>
    <t>1.7</t>
  </si>
  <si>
    <t>1.1.1</t>
  </si>
  <si>
    <t>1.1.2</t>
  </si>
  <si>
    <t>1.1.3</t>
  </si>
  <si>
    <t>1.1.4</t>
  </si>
  <si>
    <t>1.1.5</t>
  </si>
  <si>
    <t>1.1.6</t>
  </si>
  <si>
    <t>1.1.7</t>
  </si>
  <si>
    <t>Obnova in zavarovanje zakoličbe osi trase jarkov in poti</t>
  </si>
  <si>
    <t>Čiščenje, košnja ter podiranje grmičevja in  odvoz odpadnega materiala na trajno deponijo</t>
  </si>
  <si>
    <t>m1</t>
  </si>
  <si>
    <t>Nabav, dobava in sejanje travne mešanice. Uporabi se travna mešanica za travnik primerna za barje.</t>
  </si>
  <si>
    <t>1.2.1</t>
  </si>
  <si>
    <t>1.2.1.1</t>
  </si>
  <si>
    <t>1.2.1.2</t>
  </si>
  <si>
    <t>1.2.1.3</t>
  </si>
  <si>
    <t>1.2.1.4</t>
  </si>
  <si>
    <t>1.2.2</t>
  </si>
  <si>
    <t>1.2.2.1</t>
  </si>
  <si>
    <t>1.2.3</t>
  </si>
  <si>
    <t>1.2.3.1</t>
  </si>
  <si>
    <t>1.2.4</t>
  </si>
  <si>
    <t>1.2.4.1</t>
  </si>
  <si>
    <t>1.2.4.2</t>
  </si>
  <si>
    <t>1.2.4.3</t>
  </si>
  <si>
    <t>Nabava, dobava, sejanje in razstiranje  zemljine za zelenico (kvalitetni humus) v debelini 20 cm, vključno s humuziranjem brežin.</t>
  </si>
  <si>
    <t>1.3.1.1</t>
  </si>
  <si>
    <t>1.3.1.2</t>
  </si>
  <si>
    <t>1.3.1.3</t>
  </si>
  <si>
    <t>Nabava, dobava in polaganje geotekstila 500g/m2. Geotekstil se polaga pod in nad tamponom, z zavihanjem robov. Poraba geotekstila 2,60m2/m1</t>
  </si>
  <si>
    <t>1.4.1</t>
  </si>
  <si>
    <t>1.5.1</t>
  </si>
  <si>
    <t>1.6.1</t>
  </si>
  <si>
    <t>1.6.2</t>
  </si>
  <si>
    <t>1.6.3</t>
  </si>
  <si>
    <t>Zasaditev</t>
  </si>
  <si>
    <t>Nabava, dobava in saditev različnih vrst grmovnic in dreves.</t>
  </si>
  <si>
    <t>CENA SAJENJA DREVES zajema 3X opora fi 6cm,3x trak za varnostni privez, 0,5 m/3 substrat za sajenje, dodajanje mineralnega gnojila. Sadilna jama 80x80x80cm. Zalivanje in vso potrebno delo.</t>
  </si>
  <si>
    <t>1.6.4</t>
  </si>
  <si>
    <t>1.6.5</t>
  </si>
  <si>
    <t>Zasaditev - skupaj</t>
  </si>
  <si>
    <t>Beli topol (populus alba) fi debla 10cm, višina 3,00 m.</t>
  </si>
  <si>
    <t>Navadna breza (Betula pendula) fi debla 10cm, višina 3,00 m.</t>
  </si>
  <si>
    <t>Veliki jesen (fraxinus excelsior) fi debla 10cm, višina 3,00 m.</t>
  </si>
  <si>
    <t>Trepetlinka (populus tremola) fi debla 10cm, višina 3,00 m.</t>
  </si>
  <si>
    <t>Črna jelša (alnus glutinosa) fi debla 10cm, višina 3,00 m.</t>
  </si>
  <si>
    <t>1.7.1</t>
  </si>
  <si>
    <t>1.7.2</t>
  </si>
  <si>
    <t>1.7.3</t>
  </si>
  <si>
    <t>1.5.2</t>
  </si>
  <si>
    <t>1.5.3</t>
  </si>
  <si>
    <t>1.5.4</t>
  </si>
  <si>
    <t>Rušenje lop in obstoječih vrtičkov ter odstranitev gradbenih odpadkov in odvoz na trajno deponijo.</t>
  </si>
  <si>
    <t>Oranje in frezanje zemljine za vrtičke do globine 35cm.</t>
  </si>
  <si>
    <t>1.2.4.4</t>
  </si>
  <si>
    <t>VSTOPNI DEL in VRTIČKI</t>
  </si>
  <si>
    <t>1.5.5</t>
  </si>
  <si>
    <t>1.5.6</t>
  </si>
  <si>
    <t>1.5.7</t>
  </si>
  <si>
    <t>1.5.8</t>
  </si>
  <si>
    <t>1.5.9</t>
  </si>
  <si>
    <t>1.5.10</t>
  </si>
  <si>
    <t>1.5.11</t>
  </si>
  <si>
    <t>1.5.12</t>
  </si>
  <si>
    <t>1.5.13</t>
  </si>
  <si>
    <t>1.5.14</t>
  </si>
  <si>
    <t>1.5.15</t>
  </si>
  <si>
    <t>1.5.16</t>
  </si>
  <si>
    <t>1.5.17</t>
  </si>
  <si>
    <t>1.5.18</t>
  </si>
  <si>
    <t>Jablana (malus domestica) fi debla 10cm, višina 3,00 m.</t>
  </si>
  <si>
    <t>Sliva (prunus domestica) fi debla 10cm, višina 3,00 m.</t>
  </si>
  <si>
    <t>Marelica (prunus armeniaca) fi debla 10cm, višina 3,00 m.</t>
  </si>
  <si>
    <t>Nešplja (mespilus germanica) fi debla 10cm, višina 3,00 m.</t>
  </si>
  <si>
    <t>Hruška (pyrrus communis) fi debla 10cm, višina 3,00 m.</t>
  </si>
  <si>
    <t>Odvodnjavanje in robni elementi</t>
  </si>
  <si>
    <t>Odvodnjavanje in robni elementi - skupaj</t>
  </si>
  <si>
    <t xml:space="preserve">Nabava, dobava in vgradnja robnikov iz žganega hrastovega lesa širine 5cm in globine 15cm. Sidra se jih z U armaturnimi palicami fi14, dolžine 1,2m. </t>
  </si>
  <si>
    <t xml:space="preserve">Zaslon za WC: Nabava, dobava in montaža lesenega zaslona. Uporabi se macesnov les (zunaj ožgan) - tramovi 14/14cm max. dolžine 4,0m. Les je med seboj povezan s sidrnimi palicami (kot npr. Betomax uni 15) in maticami (kot napr. Waler wing nut fi110). Kot pritrdilni material se uporabijo krovski žeblji dolžine 120mm in podložke 3mm, fi 17mm. Zaslon se sidra neposredno v tla. Poraba lesa na tekoči meter zaslona je 0,50m3/m1. </t>
  </si>
  <si>
    <t>Nabava, dobava in montaža klopi iz betonskih prefabrikatov dimenzije 280/40/6 cm (5 kos/1 klop). Montaža na obstoječo betonsko ploščo. Montaža po predlogi projektanta.</t>
  </si>
  <si>
    <t xml:space="preserve">Bitumenska membrana s posipom </t>
  </si>
  <si>
    <t>OSB plošče; d=2,5cm</t>
  </si>
  <si>
    <t>Lega 10/14cm, macesnov les, d=10m</t>
  </si>
  <si>
    <t>Plohi za strešno konstrukcijo, 4/14cm, d=1.8m</t>
  </si>
  <si>
    <t>Deske za strešno konstrukcijo, 2/12cm, d=3m</t>
  </si>
  <si>
    <t>Plohi za omare, 4/20cm, macesnov les, žgan oz. barvan</t>
  </si>
  <si>
    <t>OSB plošče za omare; 60/180cm, d=2,5cm</t>
  </si>
  <si>
    <t>OSB plošče za omare; 150/180cm, d=2,5cm</t>
  </si>
  <si>
    <t>OSB plošče za omare; 60/60cm, d=2,5cm</t>
  </si>
  <si>
    <t>Tramovi za podložitev zbiralnika za vodo 12/18cm, macesnov les</t>
  </si>
  <si>
    <t>Zbiralalnik za vodo, cisterna 1m3</t>
  </si>
  <si>
    <t>Tramovi 10/10cm, macesnov les</t>
  </si>
  <si>
    <t>Piloti, Ø15 cm, d=5m, macesnov les, žgan</t>
  </si>
  <si>
    <t>Žleb, pločevina širine 35cm, d=4mm, barvana</t>
  </si>
  <si>
    <t>Ročaji za omarice, pločevina širine 30cm d=4mm, barvana</t>
  </si>
  <si>
    <t>Ročaji za omarice, pločevina širine 15cm d=4mm, barvana</t>
  </si>
  <si>
    <t>Okovje za omarice</t>
  </si>
  <si>
    <t>Pipa za vodo</t>
  </si>
  <si>
    <t>Zunanja cev za vodo z UV zaščito</t>
  </si>
  <si>
    <t>Kovinske zatege</t>
  </si>
  <si>
    <t>Dobava, nabava in namestitev toaletnih kabin; postavitev po navodilih proizvajalca.</t>
  </si>
  <si>
    <t>Ograja iz armaturne mreže obrasla z vrbovimi podtaknjenci. Nabava, dobava in vgradnja ograje iz armaturne mreže Q503, višine 1,05m, za sidranje se uporabijo armaturne palice fi14, dolžine 1,8m. Poraba železa 14kg/m1. V ceni je potrebno upoštevati tudi nabava, dobavo in saditev vrbovih podtaknjencev, 7kom/m1.</t>
  </si>
  <si>
    <t>Kompostnik lesa. Nabava, dobava rezanih desk iz borovega lesa. Les je ožgan. Deske dimenzije 2,6cm/14,6cm dolžine 3,0m in 0,95m. Poraba lesa je 0,11m3/kos. Za montažo sidranje se uporabi armaturna palica fi10 dolžine 2,0m, ukrivljena. Poraba armature 5,5kg/kos.</t>
  </si>
  <si>
    <t xml:space="preserve">Nabava, dobava in izdelava nevezane nosilne plasti drobljenca TD16 v deb. 20 cm za potrebe izvedbe peš poti. </t>
  </si>
  <si>
    <t>Široki izkop lahke zemljine III. kat. v območju peščenih poti z odrivom na gradbiščno deponijo do 100m.</t>
  </si>
  <si>
    <t>Široki izkop lahke zemljine III. kat. za izvedbo jarkov z odrivom na gradbiščno deponijo do 100m.</t>
  </si>
  <si>
    <t>Oblikovanje, fino planiranje in valjanje planuma spodnjega ustroja do 60 Mpa za oblikovanje travnega jarka, točnosti +- 3,0 cm. Nagib planuma min 1%.</t>
  </si>
  <si>
    <t>Nabava, dobava materiala in izdelava nevezane plasti finega peska frakcije 4/16 mm, v debelini 10 cm, kot zaključne zaporne obrabne plasti, vključno z ne vibracijskim valjanjem na 80 Mpa.</t>
  </si>
  <si>
    <t>Zgornji ustroj- voziščna konstrukcija - skupaj</t>
  </si>
  <si>
    <t>Nabava dobava in vgraditev lesenih kanalet kot zaščita pred erodiranjem peščenih poti. Lesene kanalete se vgrajujejo neposredno v obstoječo peščeno pot z razpršenim iztokom v odprt jarek oz. teren. Uporabi se macesnov les. Poraba lesa 0,04m3/m1. V ceni so zajeta vsa dela in pritrdilni material.</t>
  </si>
  <si>
    <t>Koš za smeti. Nabav, dobava in vgradnja koša za smeti tipske izvedbe - Ljubljana. V ceni je potrebno upoštevati tudi temeljenje.</t>
  </si>
  <si>
    <t>Lesena klop. Nabava, dobava in montaža lesene klopi iz hrastovega lesa, tramovi 14/14cm dolžine 7m. Les je na zunanji strani ožgan. Les je med seboj povezan s sidrnimi palicami (kot npr. Betomax uni 15) in maticami (kot napr. Waler wing nut fi110). Kot pritrdilni material se uporabijo vijaki dolžine 220mm, fi8mm in kotna pločevina deb. 3mm. Kot naležna ploskev se uporabi tram 14/14cm iz hrastovega lesa. Širina klopi je 70cm. Poraba lesa je 0,75m3/kos.</t>
  </si>
  <si>
    <t>Stojalo za kolo. Nabava, dobava in montaža lesenega stojala za kolo iz macesnovega lesa, tramovi 14/14cm dolžine 1,8m. Les je na zunanji strani ožgan. Les je med seboj povezan s sidrnimi palicami (kot npr. Betomax uni 15) in maticami (kot napr. Waler wing nut fi110). Kot pritrdilni material se uporabijo krovski žeblji dolžine 120mm in matice deb. 3mm fi 17mm. tramovi so zabiti v tla. Poraba lesa je 0,08 m3/kos.</t>
  </si>
  <si>
    <t>Zbirnik vode. Nabava, dobava, montaža in postavitev lesenih zbirnikov vode z kovinsko podkonstrukcijo. Uporabi se ožgan macesnov les, deske 4/14cm dolžine 4,7m oz. 3,2m. Podkonstrukcija je iz kovinskih c profilov zaščitenih z barvo (3 nanosi). Les se pritrjuje z vijaki na podkonstrukcijo. Podkonstrukcija se pripravi v delavnici. Poraba lesa je 1,9m3/kos, poraba kovina je 65kg/kos. Za zbiralnik se uporabi UV odporno, vodotesno folijo in pipo.</t>
  </si>
  <si>
    <t>Lesena premostitev med vrtički. Nabava, dobava in postavitev lesenih premostitev iz macesnovega lesa, ploh širine 30 in debeline 4cm. Ploh se postavi na lesen tram 14/14cm, ožgan. Kot pritrdilni material se uporabijo krovski žeblji dolžine 120mm. Poraba lesa 0,03m3/kos.</t>
  </si>
  <si>
    <t>Premostitev 1, tip 2: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9,38m, širina 1,14m. Poraba lesa 0,25m3/m1</t>
  </si>
  <si>
    <t>Premostitev 2, tip 1: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7,37m, širina 1,14m. Poraba lesa 0,25m3/m1</t>
  </si>
  <si>
    <t>Premostitev 3, tip 1: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6,65m, širina 1,14m. Poraba lesa 0,25m3/m1</t>
  </si>
  <si>
    <t>Premostitev 4, tip 1: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5,72m, širina 1,14m. Poraba lesa 0,25m3/m1</t>
  </si>
  <si>
    <t xml:space="preserve">Premostitev 7, tip 1 x2: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4,60m, širina 1,14m. Poraba lesa 0,25m3/m1. </t>
  </si>
  <si>
    <t xml:space="preserve">Premostitev 8, tip 1: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2,21m, širina 1,14m. Poraba lesa 0,25m3/m1. </t>
  </si>
  <si>
    <t xml:space="preserve">Premostitev 9, tip 3 x2: Nabava, dobava in montaža lesene, enostavne premostitve čez suh oz., delno moker kanal. Uporabi se macesnov les (zunaj ožgan) - tramovi 14/20cm max. dolžine 5m. Les je med seboj povezan s sidrnimi palicami (kot npr. Betomax uni 15) in maticami (kot napr. Waler wing nut fi110). Kot pritrdilni material se uporabijo krovski žeblji dolžine 120mm in podložke 3mm, fi 17mm. Premostitev se postavi na tla, kot naležna ploskev se uporabi ožgan tram 14/20cm. Razpon 4,80m, širina 1,14m. Poraba lesa 0,25m3/m1. </t>
  </si>
  <si>
    <t>Lesena nadstrešnica z integriranim zbiralnikom vode in omaricami za vrtičkarje. Nabava, dobava in montaža lesene nadstrešnice. Vsaka nadstrešnica je sestavljena iz sledečih materialov:</t>
  </si>
  <si>
    <t>Postavitev in zavarovanje prečnih profilov</t>
  </si>
  <si>
    <t>Čiščenje jarkov. Odstrani se vse usedline, naplavine in smeti. Odvoz odpadkov na trajno deponijo.</t>
  </si>
  <si>
    <t>Mulčenje travnih površin in frezanje zgornjega dela zemljine do globine 25cm. Obstoječa zasaditev dreves in grmovnic se ohrani - po navodilih naročnika.</t>
  </si>
  <si>
    <t>1.1.8</t>
  </si>
  <si>
    <t>Rušenje štorov fi 30-50 in odvoz na deponijo</t>
  </si>
  <si>
    <t>kom</t>
  </si>
  <si>
    <t>Površinski izkop vrhnje plasti zemljine III. ktg z odrivom materiala na gradbiščno deponijo do 300m, v debelini 30 cm v širini predvidenih vkopov - posegov.</t>
  </si>
  <si>
    <t>Odrinjanje zemljine</t>
  </si>
  <si>
    <t>1.6.6</t>
  </si>
  <si>
    <t>1.6.7</t>
  </si>
  <si>
    <t>1.6.8</t>
  </si>
  <si>
    <t>1.6.9</t>
  </si>
  <si>
    <t>1.6.10</t>
  </si>
  <si>
    <t>1.4.2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</si>
</sst>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43" formatCode="_-* #,##0.00\ _€_-;\-* #,##0.00\ _€_-;_-* &quot;-&quot;??\ _€_-;_-@_-"/>
  </numFmts>
  <fonts count="7" x14ac:knownFonts="1">
    <font>
      <sz val="11"/>
      <color theme="1"/>
      <name val="Calibri"/>
      <family val="2"/>
      <charset val="238"/>
      <scheme val="minor"/>
    </font>
    <font>
      <sz val="11"/>
      <color theme="1"/>
      <name val="Calibri"/>
      <family val="2"/>
      <charset val="238"/>
      <scheme val="minor"/>
    </font>
    <font>
      <sz val="10"/>
      <name val="Arial"/>
      <family val="2"/>
    </font>
    <font>
      <b/>
      <sz val="10"/>
      <name val="Arial"/>
      <family val="2"/>
    </font>
    <font>
      <sz val="10"/>
      <name val="Arial"/>
      <family val="2"/>
      <charset val="238"/>
    </font>
    <font>
      <sz val="10"/>
      <color theme="1"/>
      <name val="Arial"/>
      <family val="2"/>
      <charset val="238"/>
    </font>
    <font>
      <b/>
      <sz val="10"/>
      <color theme="1"/>
      <name val="Arial"/>
      <family val="2"/>
    </font>
  </fonts>
  <fills count="2">
    <fill>
      <patternFill patternType="none"/>
    </fill>
    <fill>
      <patternFill patternType="gray125"/>
    </fill>
  </fills>
  <borders count="6">
    <border>
      <left/>
      <right/>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85">
    <xf numFmtId="0" fontId="0" fillId="0" borderId="0" xfId="0"/>
    <xf numFmtId="4" fontId="3" fillId="0" borderId="0" xfId="0" applyNumberFormat="1" applyFont="1" applyAlignment="1">
      <alignment horizontal="left" vertical="top" wrapText="1"/>
    </xf>
    <xf numFmtId="4" fontId="2" fillId="0" borderId="0" xfId="0" applyNumberFormat="1" applyFont="1" applyAlignment="1">
      <alignment horizontal="right" wrapText="1"/>
    </xf>
    <xf numFmtId="43" fontId="2" fillId="0" borderId="0" xfId="1" applyFont="1" applyAlignment="1">
      <alignment horizontal="right" wrapText="1"/>
    </xf>
    <xf numFmtId="44" fontId="2" fillId="0" borderId="0" xfId="2" applyFont="1" applyAlignment="1">
      <alignment horizontal="right" wrapText="1"/>
    </xf>
    <xf numFmtId="4" fontId="2" fillId="0" borderId="0" xfId="0" applyNumberFormat="1" applyFont="1" applyAlignment="1">
      <alignment vertical="top" wrapText="1"/>
    </xf>
    <xf numFmtId="0" fontId="2" fillId="0" borderId="0" xfId="0" applyFont="1" applyBorder="1"/>
    <xf numFmtId="43" fontId="2" fillId="0" borderId="0" xfId="1" applyFont="1" applyBorder="1" applyAlignment="1"/>
    <xf numFmtId="44" fontId="2" fillId="0" borderId="0" xfId="2" applyFont="1" applyBorder="1" applyAlignment="1"/>
    <xf numFmtId="4" fontId="3" fillId="0" borderId="1" xfId="0" applyNumberFormat="1" applyFont="1" applyBorder="1" applyAlignment="1">
      <alignment horizontal="left" vertical="top"/>
    </xf>
    <xf numFmtId="4" fontId="3" fillId="0" borderId="1" xfId="0" applyNumberFormat="1" applyFont="1" applyBorder="1" applyAlignment="1">
      <alignment horizontal="right"/>
    </xf>
    <xf numFmtId="43" fontId="3" fillId="0" borderId="1" xfId="1" applyFont="1" applyBorder="1" applyAlignment="1">
      <alignment horizontal="right"/>
    </xf>
    <xf numFmtId="44" fontId="3" fillId="0" borderId="1" xfId="2" applyFont="1" applyBorder="1" applyAlignment="1">
      <alignment horizontal="right"/>
    </xf>
    <xf numFmtId="0" fontId="2" fillId="0" borderId="1" xfId="0" applyFont="1" applyBorder="1"/>
    <xf numFmtId="4" fontId="3" fillId="0" borderId="0" xfId="0" applyNumberFormat="1" applyFont="1" applyAlignment="1">
      <alignment horizontal="left" vertical="top"/>
    </xf>
    <xf numFmtId="4" fontId="3" fillId="0" borderId="0" xfId="0" applyNumberFormat="1" applyFont="1" applyAlignment="1">
      <alignment horizontal="right"/>
    </xf>
    <xf numFmtId="43" fontId="3" fillId="0" borderId="0" xfId="1" applyFont="1" applyAlignment="1">
      <alignment horizontal="right"/>
    </xf>
    <xf numFmtId="44" fontId="3" fillId="0" borderId="0" xfId="2" applyFont="1" applyAlignment="1">
      <alignment horizontal="right"/>
    </xf>
    <xf numFmtId="4" fontId="2" fillId="0" borderId="0" xfId="0" applyNumberFormat="1" applyFont="1" applyBorder="1" applyAlignment="1">
      <alignment horizontal="left" vertical="top"/>
    </xf>
    <xf numFmtId="4" fontId="2" fillId="0" borderId="0" xfId="0" applyNumberFormat="1" applyFont="1" applyAlignment="1">
      <alignment horizontal="right"/>
    </xf>
    <xf numFmtId="43" fontId="2" fillId="0" borderId="0" xfId="1" applyFont="1" applyAlignment="1">
      <alignment horizontal="right"/>
    </xf>
    <xf numFmtId="44" fontId="2" fillId="0" borderId="0" xfId="2" applyFont="1" applyAlignment="1">
      <alignment horizontal="right"/>
    </xf>
    <xf numFmtId="4" fontId="2" fillId="0" borderId="0" xfId="0" applyNumberFormat="1" applyFont="1" applyAlignment="1">
      <alignment horizontal="left" vertical="top"/>
    </xf>
    <xf numFmtId="0" fontId="2" fillId="0" borderId="0" xfId="0" applyFont="1" applyBorder="1" applyAlignment="1">
      <alignment horizontal="left" vertical="top" wrapText="1"/>
    </xf>
    <xf numFmtId="4" fontId="2" fillId="0" borderId="0" xfId="0" applyNumberFormat="1" applyFont="1" applyBorder="1" applyAlignment="1">
      <alignment horizontal="right"/>
    </xf>
    <xf numFmtId="43" fontId="2" fillId="0" borderId="0" xfId="1" applyFont="1" applyBorder="1" applyAlignment="1">
      <alignment horizontal="right"/>
    </xf>
    <xf numFmtId="44" fontId="2" fillId="0" borderId="0" xfId="2" applyFont="1" applyBorder="1" applyAlignment="1">
      <alignment horizontal="right"/>
    </xf>
    <xf numFmtId="4" fontId="2" fillId="0" borderId="1" xfId="0" applyNumberFormat="1" applyFont="1" applyBorder="1" applyAlignment="1">
      <alignment horizontal="left" vertical="top"/>
    </xf>
    <xf numFmtId="44" fontId="2" fillId="0" borderId="1" xfId="2" applyFont="1" applyBorder="1" applyAlignment="1">
      <alignment horizontal="right"/>
    </xf>
    <xf numFmtId="4" fontId="3" fillId="0" borderId="3" xfId="0" applyNumberFormat="1" applyFont="1" applyBorder="1" applyAlignment="1">
      <alignment horizontal="left" vertical="top"/>
    </xf>
    <xf numFmtId="4" fontId="3" fillId="0" borderId="3" xfId="0" applyNumberFormat="1" applyFont="1" applyBorder="1" applyAlignment="1">
      <alignment horizontal="right"/>
    </xf>
    <xf numFmtId="43" fontId="3" fillId="0" borderId="3" xfId="1" applyFont="1" applyBorder="1" applyAlignment="1">
      <alignment horizontal="right"/>
    </xf>
    <xf numFmtId="44" fontId="3" fillId="0" borderId="3" xfId="2" applyFont="1" applyBorder="1" applyAlignment="1">
      <alignment horizontal="right"/>
    </xf>
    <xf numFmtId="44" fontId="3" fillId="0" borderId="4" xfId="2" applyFont="1" applyBorder="1" applyAlignment="1">
      <alignment horizontal="right"/>
    </xf>
    <xf numFmtId="4" fontId="3" fillId="0" borderId="0" xfId="0" applyNumberFormat="1" applyFont="1" applyBorder="1" applyAlignment="1">
      <alignment horizontal="left" vertical="top"/>
    </xf>
    <xf numFmtId="4" fontId="3" fillId="0" borderId="0" xfId="0" applyNumberFormat="1" applyFont="1" applyBorder="1" applyAlignment="1">
      <alignment horizontal="right"/>
    </xf>
    <xf numFmtId="43" fontId="3" fillId="0" borderId="0" xfId="1" applyFont="1" applyBorder="1" applyAlignment="1">
      <alignment horizontal="right"/>
    </xf>
    <xf numFmtId="44" fontId="3" fillId="0" borderId="0" xfId="2" applyFont="1" applyBorder="1" applyAlignment="1">
      <alignment horizontal="right"/>
    </xf>
    <xf numFmtId="0" fontId="2" fillId="0" borderId="0" xfId="0" applyFont="1" applyFill="1" applyBorder="1" applyAlignment="1">
      <alignment horizontal="left" vertical="top" wrapText="1"/>
    </xf>
    <xf numFmtId="4" fontId="2" fillId="0" borderId="0" xfId="0" applyNumberFormat="1" applyFont="1" applyAlignment="1">
      <alignment vertical="top"/>
    </xf>
    <xf numFmtId="0" fontId="2" fillId="0" borderId="0" xfId="0" applyFont="1" applyAlignment="1">
      <alignment vertical="top" wrapText="1"/>
    </xf>
    <xf numFmtId="0" fontId="2" fillId="0" borderId="0" xfId="0" applyFont="1" applyFill="1" applyBorder="1" applyAlignment="1">
      <alignment horizontal="right"/>
    </xf>
    <xf numFmtId="43" fontId="2" fillId="0" borderId="0" xfId="1" applyFont="1" applyFill="1" applyAlignment="1">
      <alignment horizontal="right"/>
    </xf>
    <xf numFmtId="44" fontId="2" fillId="0" borderId="0" xfId="2" applyFont="1" applyFill="1" applyAlignment="1">
      <alignment horizontal="right"/>
    </xf>
    <xf numFmtId="0" fontId="3" fillId="0" borderId="0" xfId="0" applyFont="1" applyBorder="1" applyAlignment="1">
      <alignment horizontal="left" vertical="top" wrapText="1"/>
    </xf>
    <xf numFmtId="4" fontId="2" fillId="0" borderId="0" xfId="0" applyNumberFormat="1" applyFont="1" applyFill="1" applyAlignment="1">
      <alignment horizontal="right"/>
    </xf>
    <xf numFmtId="0" fontId="3" fillId="0" borderId="1" xfId="0" applyFont="1" applyBorder="1" applyAlignment="1">
      <alignment horizontal="left" vertical="top" wrapText="1"/>
    </xf>
    <xf numFmtId="4" fontId="2" fillId="0" borderId="1" xfId="0" applyNumberFormat="1" applyFont="1" applyBorder="1" applyAlignment="1">
      <alignment horizontal="right"/>
    </xf>
    <xf numFmtId="43" fontId="2" fillId="0" borderId="1" xfId="1" applyFont="1" applyBorder="1" applyAlignment="1">
      <alignment horizontal="right"/>
    </xf>
    <xf numFmtId="49" fontId="3" fillId="0" borderId="0" xfId="0" applyNumberFormat="1" applyFont="1" applyAlignment="1">
      <alignment horizontal="left" vertical="top"/>
    </xf>
    <xf numFmtId="49" fontId="2" fillId="0" borderId="0" xfId="0" applyNumberFormat="1" applyFont="1" applyAlignment="1">
      <alignment horizontal="left" vertical="top"/>
    </xf>
    <xf numFmtId="49" fontId="3" fillId="0" borderId="1" xfId="0" applyNumberFormat="1" applyFont="1" applyBorder="1" applyAlignment="1">
      <alignment horizontal="left" vertical="top"/>
    </xf>
    <xf numFmtId="49" fontId="3" fillId="0" borderId="0"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NumberFormat="1" applyFont="1" applyFill="1" applyBorder="1" applyAlignment="1">
      <alignment horizontal="right"/>
    </xf>
    <xf numFmtId="43" fontId="6" fillId="0" borderId="0" xfId="1" applyFont="1" applyFill="1" applyBorder="1" applyAlignment="1">
      <alignment horizontal="right"/>
    </xf>
    <xf numFmtId="44" fontId="6" fillId="0" borderId="0" xfId="2" applyFont="1" applyFill="1" applyBorder="1" applyAlignment="1">
      <alignment horizontal="right"/>
    </xf>
    <xf numFmtId="49" fontId="2" fillId="0" borderId="0" xfId="0" applyNumberFormat="1" applyFont="1" applyAlignment="1">
      <alignment horizontal="left" vertical="top" wrapText="1"/>
    </xf>
    <xf numFmtId="49" fontId="2" fillId="0" borderId="0" xfId="0" applyNumberFormat="1" applyFont="1" applyBorder="1"/>
    <xf numFmtId="49" fontId="2" fillId="0" borderId="0" xfId="0" applyNumberFormat="1" applyFont="1" applyBorder="1" applyAlignment="1">
      <alignment horizontal="left" vertical="top"/>
    </xf>
    <xf numFmtId="49" fontId="3" fillId="0" borderId="2" xfId="0" applyNumberFormat="1" applyFont="1" applyBorder="1" applyAlignment="1">
      <alignment horizontal="left" vertical="top"/>
    </xf>
    <xf numFmtId="49" fontId="3" fillId="0" borderId="0" xfId="0" applyNumberFormat="1" applyFont="1" applyBorder="1" applyAlignment="1">
      <alignment horizontal="left" vertical="top"/>
    </xf>
    <xf numFmtId="49" fontId="2" fillId="0" borderId="0" xfId="0" applyNumberFormat="1" applyFont="1" applyFill="1" applyAlignment="1">
      <alignment horizontal="left" vertical="top"/>
    </xf>
    <xf numFmtId="49" fontId="3" fillId="0" borderId="0" xfId="0" applyNumberFormat="1" applyFont="1" applyFill="1" applyAlignment="1">
      <alignment horizontal="left" vertical="top"/>
    </xf>
    <xf numFmtId="0" fontId="3" fillId="0" borderId="0" xfId="0" applyFont="1" applyFill="1" applyBorder="1" applyAlignment="1">
      <alignment horizontal="left" vertical="top" wrapText="1"/>
    </xf>
    <xf numFmtId="0" fontId="2" fillId="0" borderId="0" xfId="0" applyFont="1" applyFill="1" applyBorder="1"/>
    <xf numFmtId="4" fontId="2" fillId="0" borderId="0" xfId="0" applyNumberFormat="1" applyFont="1" applyFill="1" applyBorder="1" applyAlignment="1">
      <alignment horizontal="right"/>
    </xf>
    <xf numFmtId="43" fontId="2" fillId="0" borderId="0" xfId="1" applyFont="1" applyFill="1" applyBorder="1" applyAlignment="1">
      <alignment horizontal="right"/>
    </xf>
    <xf numFmtId="44" fontId="2" fillId="0" borderId="0" xfId="2" applyFont="1" applyFill="1" applyBorder="1" applyAlignment="1">
      <alignment horizontal="right"/>
    </xf>
    <xf numFmtId="49" fontId="3" fillId="0" borderId="0" xfId="0" applyNumberFormat="1" applyFont="1" applyFill="1" applyBorder="1" applyAlignment="1">
      <alignment horizontal="left" vertical="top"/>
    </xf>
    <xf numFmtId="44" fontId="3" fillId="0" borderId="0" xfId="2" applyFont="1" applyFill="1" applyBorder="1" applyAlignment="1">
      <alignment horizontal="right"/>
    </xf>
    <xf numFmtId="4" fontId="2" fillId="0" borderId="0" xfId="0" applyNumberFormat="1" applyFont="1" applyFill="1" applyAlignment="1">
      <alignment vertical="top"/>
    </xf>
    <xf numFmtId="49" fontId="4" fillId="0" borderId="0" xfId="0" applyNumberFormat="1" applyFont="1" applyAlignment="1">
      <alignment horizontal="left" vertical="top"/>
    </xf>
    <xf numFmtId="0" fontId="4" fillId="0" borderId="0" xfId="0" applyFont="1" applyBorder="1" applyAlignment="1">
      <alignment horizontal="left" vertical="top" wrapText="1"/>
    </xf>
    <xf numFmtId="49" fontId="4" fillId="0" borderId="0" xfId="0" applyNumberFormat="1" applyFont="1" applyAlignment="1">
      <alignment vertical="top"/>
    </xf>
    <xf numFmtId="49" fontId="5" fillId="0" borderId="0" xfId="3" applyNumberFormat="1" applyFont="1" applyBorder="1" applyAlignment="1">
      <alignment vertical="top"/>
    </xf>
    <xf numFmtId="0" fontId="4" fillId="0" borderId="0" xfId="0" applyFont="1" applyFill="1" applyBorder="1" applyAlignment="1">
      <alignment horizontal="left" vertical="top" wrapText="1"/>
    </xf>
    <xf numFmtId="0" fontId="2" fillId="0" borderId="0" xfId="0" applyFont="1" applyBorder="1" applyAlignment="1">
      <alignment vertical="top"/>
    </xf>
    <xf numFmtId="0" fontId="2" fillId="0" borderId="0" xfId="0" applyFont="1" applyAlignment="1">
      <alignment horizontal="right" wrapText="1"/>
    </xf>
    <xf numFmtId="0" fontId="2" fillId="0" borderId="0" xfId="0" applyFont="1" applyBorder="1" applyAlignment="1">
      <alignment horizontal="right"/>
    </xf>
    <xf numFmtId="49" fontId="2" fillId="0" borderId="5" xfId="0" applyNumberFormat="1" applyFont="1" applyBorder="1" applyAlignment="1">
      <alignment horizontal="left" vertical="top"/>
    </xf>
    <xf numFmtId="0" fontId="2" fillId="0" borderId="5" xfId="0" applyFont="1" applyFill="1" applyBorder="1" applyAlignment="1">
      <alignment horizontal="left" vertical="top" wrapText="1"/>
    </xf>
    <xf numFmtId="4" fontId="2" fillId="0" borderId="5" xfId="0" applyNumberFormat="1" applyFont="1" applyBorder="1" applyAlignment="1">
      <alignment horizontal="right"/>
    </xf>
    <xf numFmtId="43" fontId="2" fillId="0" borderId="5" xfId="1" applyFont="1" applyBorder="1" applyAlignment="1">
      <alignment horizontal="right"/>
    </xf>
    <xf numFmtId="44" fontId="2" fillId="0" borderId="5" xfId="2" applyFont="1" applyBorder="1" applyAlignment="1">
      <alignment horizontal="right"/>
    </xf>
  </cellXfs>
  <cellStyles count="4">
    <cellStyle name="Navadno" xfId="0" builtinId="0"/>
    <cellStyle name="Navadno 2" xfId="3"/>
    <cellStyle name="Valuta" xfId="2" builtinId="4"/>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5"/>
  <sheetViews>
    <sheetView tabSelected="1" view="pageBreakPreview" zoomScaleNormal="100" zoomScaleSheetLayoutView="100" workbookViewId="0">
      <selection activeCell="E21" sqref="E20:E21"/>
    </sheetView>
  </sheetViews>
  <sheetFormatPr defaultRowHeight="12.75" x14ac:dyDescent="0.2"/>
  <cols>
    <col min="1" max="1" width="6.7109375" style="58" bestFit="1" customWidth="1"/>
    <col min="2" max="2" width="36.5703125" style="77" customWidth="1"/>
    <col min="3" max="3" width="6.140625" style="79" bestFit="1" customWidth="1"/>
    <col min="4" max="4" width="13" style="7" customWidth="1"/>
    <col min="5" max="5" width="12.28515625" style="8" bestFit="1" customWidth="1"/>
    <col min="6" max="6" width="15.5703125" style="8" customWidth="1"/>
    <col min="7" max="253" width="9.140625" style="6"/>
    <col min="254" max="254" width="8.28515625" style="6" bestFit="1" customWidth="1"/>
    <col min="255" max="255" width="36.5703125" style="6" customWidth="1"/>
    <col min="256" max="256" width="6.140625" style="6" bestFit="1" customWidth="1"/>
    <col min="257" max="257" width="10.85546875" style="6" bestFit="1" customWidth="1"/>
    <col min="258" max="258" width="12.85546875" style="6" bestFit="1" customWidth="1"/>
    <col min="259" max="259" width="12.5703125" style="6" customWidth="1"/>
    <col min="260" max="509" width="9.140625" style="6"/>
    <col min="510" max="510" width="8.28515625" style="6" bestFit="1" customWidth="1"/>
    <col min="511" max="511" width="36.5703125" style="6" customWidth="1"/>
    <col min="512" max="512" width="6.140625" style="6" bestFit="1" customWidth="1"/>
    <col min="513" max="513" width="10.85546875" style="6" bestFit="1" customWidth="1"/>
    <col min="514" max="514" width="12.85546875" style="6" bestFit="1" customWidth="1"/>
    <col min="515" max="515" width="12.5703125" style="6" customWidth="1"/>
    <col min="516" max="765" width="9.140625" style="6"/>
    <col min="766" max="766" width="8.28515625" style="6" bestFit="1" customWidth="1"/>
    <col min="767" max="767" width="36.5703125" style="6" customWidth="1"/>
    <col min="768" max="768" width="6.140625" style="6" bestFit="1" customWidth="1"/>
    <col min="769" max="769" width="10.85546875" style="6" bestFit="1" customWidth="1"/>
    <col min="770" max="770" width="12.85546875" style="6" bestFit="1" customWidth="1"/>
    <col min="771" max="771" width="12.5703125" style="6" customWidth="1"/>
    <col min="772" max="1021" width="9.140625" style="6"/>
    <col min="1022" max="1022" width="8.28515625" style="6" bestFit="1" customWidth="1"/>
    <col min="1023" max="1023" width="36.5703125" style="6" customWidth="1"/>
    <col min="1024" max="1024" width="6.140625" style="6" bestFit="1" customWidth="1"/>
    <col min="1025" max="1025" width="10.85546875" style="6" bestFit="1" customWidth="1"/>
    <col min="1026" max="1026" width="12.85546875" style="6" bestFit="1" customWidth="1"/>
    <col min="1027" max="1027" width="12.5703125" style="6" customWidth="1"/>
    <col min="1028" max="1277" width="9.140625" style="6"/>
    <col min="1278" max="1278" width="8.28515625" style="6" bestFit="1" customWidth="1"/>
    <col min="1279" max="1279" width="36.5703125" style="6" customWidth="1"/>
    <col min="1280" max="1280" width="6.140625" style="6" bestFit="1" customWidth="1"/>
    <col min="1281" max="1281" width="10.85546875" style="6" bestFit="1" customWidth="1"/>
    <col min="1282" max="1282" width="12.85546875" style="6" bestFit="1" customWidth="1"/>
    <col min="1283" max="1283" width="12.5703125" style="6" customWidth="1"/>
    <col min="1284" max="1533" width="9.140625" style="6"/>
    <col min="1534" max="1534" width="8.28515625" style="6" bestFit="1" customWidth="1"/>
    <col min="1535" max="1535" width="36.5703125" style="6" customWidth="1"/>
    <col min="1536" max="1536" width="6.140625" style="6" bestFit="1" customWidth="1"/>
    <col min="1537" max="1537" width="10.85546875" style="6" bestFit="1" customWidth="1"/>
    <col min="1538" max="1538" width="12.85546875" style="6" bestFit="1" customWidth="1"/>
    <col min="1539" max="1539" width="12.5703125" style="6" customWidth="1"/>
    <col min="1540" max="1789" width="9.140625" style="6"/>
    <col min="1790" max="1790" width="8.28515625" style="6" bestFit="1" customWidth="1"/>
    <col min="1791" max="1791" width="36.5703125" style="6" customWidth="1"/>
    <col min="1792" max="1792" width="6.140625" style="6" bestFit="1" customWidth="1"/>
    <col min="1793" max="1793" width="10.85546875" style="6" bestFit="1" customWidth="1"/>
    <col min="1794" max="1794" width="12.85546875" style="6" bestFit="1" customWidth="1"/>
    <col min="1795" max="1795" width="12.5703125" style="6" customWidth="1"/>
    <col min="1796" max="2045" width="9.140625" style="6"/>
    <col min="2046" max="2046" width="8.28515625" style="6" bestFit="1" customWidth="1"/>
    <col min="2047" max="2047" width="36.5703125" style="6" customWidth="1"/>
    <col min="2048" max="2048" width="6.140625" style="6" bestFit="1" customWidth="1"/>
    <col min="2049" max="2049" width="10.85546875" style="6" bestFit="1" customWidth="1"/>
    <col min="2050" max="2050" width="12.85546875" style="6" bestFit="1" customWidth="1"/>
    <col min="2051" max="2051" width="12.5703125" style="6" customWidth="1"/>
    <col min="2052" max="2301" width="9.140625" style="6"/>
    <col min="2302" max="2302" width="8.28515625" style="6" bestFit="1" customWidth="1"/>
    <col min="2303" max="2303" width="36.5703125" style="6" customWidth="1"/>
    <col min="2304" max="2304" width="6.140625" style="6" bestFit="1" customWidth="1"/>
    <col min="2305" max="2305" width="10.85546875" style="6" bestFit="1" customWidth="1"/>
    <col min="2306" max="2306" width="12.85546875" style="6" bestFit="1" customWidth="1"/>
    <col min="2307" max="2307" width="12.5703125" style="6" customWidth="1"/>
    <col min="2308" max="2557" width="9.140625" style="6"/>
    <col min="2558" max="2558" width="8.28515625" style="6" bestFit="1" customWidth="1"/>
    <col min="2559" max="2559" width="36.5703125" style="6" customWidth="1"/>
    <col min="2560" max="2560" width="6.140625" style="6" bestFit="1" customWidth="1"/>
    <col min="2561" max="2561" width="10.85546875" style="6" bestFit="1" customWidth="1"/>
    <col min="2562" max="2562" width="12.85546875" style="6" bestFit="1" customWidth="1"/>
    <col min="2563" max="2563" width="12.5703125" style="6" customWidth="1"/>
    <col min="2564" max="2813" width="9.140625" style="6"/>
    <col min="2814" max="2814" width="8.28515625" style="6" bestFit="1" customWidth="1"/>
    <col min="2815" max="2815" width="36.5703125" style="6" customWidth="1"/>
    <col min="2816" max="2816" width="6.140625" style="6" bestFit="1" customWidth="1"/>
    <col min="2817" max="2817" width="10.85546875" style="6" bestFit="1" customWidth="1"/>
    <col min="2818" max="2818" width="12.85546875" style="6" bestFit="1" customWidth="1"/>
    <col min="2819" max="2819" width="12.5703125" style="6" customWidth="1"/>
    <col min="2820" max="3069" width="9.140625" style="6"/>
    <col min="3070" max="3070" width="8.28515625" style="6" bestFit="1" customWidth="1"/>
    <col min="3071" max="3071" width="36.5703125" style="6" customWidth="1"/>
    <col min="3072" max="3072" width="6.140625" style="6" bestFit="1" customWidth="1"/>
    <col min="3073" max="3073" width="10.85546875" style="6" bestFit="1" customWidth="1"/>
    <col min="3074" max="3074" width="12.85546875" style="6" bestFit="1" customWidth="1"/>
    <col min="3075" max="3075" width="12.5703125" style="6" customWidth="1"/>
    <col min="3076" max="3325" width="9.140625" style="6"/>
    <col min="3326" max="3326" width="8.28515625" style="6" bestFit="1" customWidth="1"/>
    <col min="3327" max="3327" width="36.5703125" style="6" customWidth="1"/>
    <col min="3328" max="3328" width="6.140625" style="6" bestFit="1" customWidth="1"/>
    <col min="3329" max="3329" width="10.85546875" style="6" bestFit="1" customWidth="1"/>
    <col min="3330" max="3330" width="12.85546875" style="6" bestFit="1" customWidth="1"/>
    <col min="3331" max="3331" width="12.5703125" style="6" customWidth="1"/>
    <col min="3332" max="3581" width="9.140625" style="6"/>
    <col min="3582" max="3582" width="8.28515625" style="6" bestFit="1" customWidth="1"/>
    <col min="3583" max="3583" width="36.5703125" style="6" customWidth="1"/>
    <col min="3584" max="3584" width="6.140625" style="6" bestFit="1" customWidth="1"/>
    <col min="3585" max="3585" width="10.85546875" style="6" bestFit="1" customWidth="1"/>
    <col min="3586" max="3586" width="12.85546875" style="6" bestFit="1" customWidth="1"/>
    <col min="3587" max="3587" width="12.5703125" style="6" customWidth="1"/>
    <col min="3588" max="3837" width="9.140625" style="6"/>
    <col min="3838" max="3838" width="8.28515625" style="6" bestFit="1" customWidth="1"/>
    <col min="3839" max="3839" width="36.5703125" style="6" customWidth="1"/>
    <col min="3840" max="3840" width="6.140625" style="6" bestFit="1" customWidth="1"/>
    <col min="3841" max="3841" width="10.85546875" style="6" bestFit="1" customWidth="1"/>
    <col min="3842" max="3842" width="12.85546875" style="6" bestFit="1" customWidth="1"/>
    <col min="3843" max="3843" width="12.5703125" style="6" customWidth="1"/>
    <col min="3844" max="4093" width="9.140625" style="6"/>
    <col min="4094" max="4094" width="8.28515625" style="6" bestFit="1" customWidth="1"/>
    <col min="4095" max="4095" width="36.5703125" style="6" customWidth="1"/>
    <col min="4096" max="4096" width="6.140625" style="6" bestFit="1" customWidth="1"/>
    <col min="4097" max="4097" width="10.85546875" style="6" bestFit="1" customWidth="1"/>
    <col min="4098" max="4098" width="12.85546875" style="6" bestFit="1" customWidth="1"/>
    <col min="4099" max="4099" width="12.5703125" style="6" customWidth="1"/>
    <col min="4100" max="4349" width="9.140625" style="6"/>
    <col min="4350" max="4350" width="8.28515625" style="6" bestFit="1" customWidth="1"/>
    <col min="4351" max="4351" width="36.5703125" style="6" customWidth="1"/>
    <col min="4352" max="4352" width="6.140625" style="6" bestFit="1" customWidth="1"/>
    <col min="4353" max="4353" width="10.85546875" style="6" bestFit="1" customWidth="1"/>
    <col min="4354" max="4354" width="12.85546875" style="6" bestFit="1" customWidth="1"/>
    <col min="4355" max="4355" width="12.5703125" style="6" customWidth="1"/>
    <col min="4356" max="4605" width="9.140625" style="6"/>
    <col min="4606" max="4606" width="8.28515625" style="6" bestFit="1" customWidth="1"/>
    <col min="4607" max="4607" width="36.5703125" style="6" customWidth="1"/>
    <col min="4608" max="4608" width="6.140625" style="6" bestFit="1" customWidth="1"/>
    <col min="4609" max="4609" width="10.85546875" style="6" bestFit="1" customWidth="1"/>
    <col min="4610" max="4610" width="12.85546875" style="6" bestFit="1" customWidth="1"/>
    <col min="4611" max="4611" width="12.5703125" style="6" customWidth="1"/>
    <col min="4612" max="4861" width="9.140625" style="6"/>
    <col min="4862" max="4862" width="8.28515625" style="6" bestFit="1" customWidth="1"/>
    <col min="4863" max="4863" width="36.5703125" style="6" customWidth="1"/>
    <col min="4864" max="4864" width="6.140625" style="6" bestFit="1" customWidth="1"/>
    <col min="4865" max="4865" width="10.85546875" style="6" bestFit="1" customWidth="1"/>
    <col min="4866" max="4866" width="12.85546875" style="6" bestFit="1" customWidth="1"/>
    <col min="4867" max="4867" width="12.5703125" style="6" customWidth="1"/>
    <col min="4868" max="5117" width="9.140625" style="6"/>
    <col min="5118" max="5118" width="8.28515625" style="6" bestFit="1" customWidth="1"/>
    <col min="5119" max="5119" width="36.5703125" style="6" customWidth="1"/>
    <col min="5120" max="5120" width="6.140625" style="6" bestFit="1" customWidth="1"/>
    <col min="5121" max="5121" width="10.85546875" style="6" bestFit="1" customWidth="1"/>
    <col min="5122" max="5122" width="12.85546875" style="6" bestFit="1" customWidth="1"/>
    <col min="5123" max="5123" width="12.5703125" style="6" customWidth="1"/>
    <col min="5124" max="5373" width="9.140625" style="6"/>
    <col min="5374" max="5374" width="8.28515625" style="6" bestFit="1" customWidth="1"/>
    <col min="5375" max="5375" width="36.5703125" style="6" customWidth="1"/>
    <col min="5376" max="5376" width="6.140625" style="6" bestFit="1" customWidth="1"/>
    <col min="5377" max="5377" width="10.85546875" style="6" bestFit="1" customWidth="1"/>
    <col min="5378" max="5378" width="12.85546875" style="6" bestFit="1" customWidth="1"/>
    <col min="5379" max="5379" width="12.5703125" style="6" customWidth="1"/>
    <col min="5380" max="5629" width="9.140625" style="6"/>
    <col min="5630" max="5630" width="8.28515625" style="6" bestFit="1" customWidth="1"/>
    <col min="5631" max="5631" width="36.5703125" style="6" customWidth="1"/>
    <col min="5632" max="5632" width="6.140625" style="6" bestFit="1" customWidth="1"/>
    <col min="5633" max="5633" width="10.85546875" style="6" bestFit="1" customWidth="1"/>
    <col min="5634" max="5634" width="12.85546875" style="6" bestFit="1" customWidth="1"/>
    <col min="5635" max="5635" width="12.5703125" style="6" customWidth="1"/>
    <col min="5636" max="5885" width="9.140625" style="6"/>
    <col min="5886" max="5886" width="8.28515625" style="6" bestFit="1" customWidth="1"/>
    <col min="5887" max="5887" width="36.5703125" style="6" customWidth="1"/>
    <col min="5888" max="5888" width="6.140625" style="6" bestFit="1" customWidth="1"/>
    <col min="5889" max="5889" width="10.85546875" style="6" bestFit="1" customWidth="1"/>
    <col min="5890" max="5890" width="12.85546875" style="6" bestFit="1" customWidth="1"/>
    <col min="5891" max="5891" width="12.5703125" style="6" customWidth="1"/>
    <col min="5892" max="6141" width="9.140625" style="6"/>
    <col min="6142" max="6142" width="8.28515625" style="6" bestFit="1" customWidth="1"/>
    <col min="6143" max="6143" width="36.5703125" style="6" customWidth="1"/>
    <col min="6144" max="6144" width="6.140625" style="6" bestFit="1" customWidth="1"/>
    <col min="6145" max="6145" width="10.85546875" style="6" bestFit="1" customWidth="1"/>
    <col min="6146" max="6146" width="12.85546875" style="6" bestFit="1" customWidth="1"/>
    <col min="6147" max="6147" width="12.5703125" style="6" customWidth="1"/>
    <col min="6148" max="6397" width="9.140625" style="6"/>
    <col min="6398" max="6398" width="8.28515625" style="6" bestFit="1" customWidth="1"/>
    <col min="6399" max="6399" width="36.5703125" style="6" customWidth="1"/>
    <col min="6400" max="6400" width="6.140625" style="6" bestFit="1" customWidth="1"/>
    <col min="6401" max="6401" width="10.85546875" style="6" bestFit="1" customWidth="1"/>
    <col min="6402" max="6402" width="12.85546875" style="6" bestFit="1" customWidth="1"/>
    <col min="6403" max="6403" width="12.5703125" style="6" customWidth="1"/>
    <col min="6404" max="6653" width="9.140625" style="6"/>
    <col min="6654" max="6654" width="8.28515625" style="6" bestFit="1" customWidth="1"/>
    <col min="6655" max="6655" width="36.5703125" style="6" customWidth="1"/>
    <col min="6656" max="6656" width="6.140625" style="6" bestFit="1" customWidth="1"/>
    <col min="6657" max="6657" width="10.85546875" style="6" bestFit="1" customWidth="1"/>
    <col min="6658" max="6658" width="12.85546875" style="6" bestFit="1" customWidth="1"/>
    <col min="6659" max="6659" width="12.5703125" style="6" customWidth="1"/>
    <col min="6660" max="6909" width="9.140625" style="6"/>
    <col min="6910" max="6910" width="8.28515625" style="6" bestFit="1" customWidth="1"/>
    <col min="6911" max="6911" width="36.5703125" style="6" customWidth="1"/>
    <col min="6912" max="6912" width="6.140625" style="6" bestFit="1" customWidth="1"/>
    <col min="6913" max="6913" width="10.85546875" style="6" bestFit="1" customWidth="1"/>
    <col min="6914" max="6914" width="12.85546875" style="6" bestFit="1" customWidth="1"/>
    <col min="6915" max="6915" width="12.5703125" style="6" customWidth="1"/>
    <col min="6916" max="7165" width="9.140625" style="6"/>
    <col min="7166" max="7166" width="8.28515625" style="6" bestFit="1" customWidth="1"/>
    <col min="7167" max="7167" width="36.5703125" style="6" customWidth="1"/>
    <col min="7168" max="7168" width="6.140625" style="6" bestFit="1" customWidth="1"/>
    <col min="7169" max="7169" width="10.85546875" style="6" bestFit="1" customWidth="1"/>
    <col min="7170" max="7170" width="12.85546875" style="6" bestFit="1" customWidth="1"/>
    <col min="7171" max="7171" width="12.5703125" style="6" customWidth="1"/>
    <col min="7172" max="7421" width="9.140625" style="6"/>
    <col min="7422" max="7422" width="8.28515625" style="6" bestFit="1" customWidth="1"/>
    <col min="7423" max="7423" width="36.5703125" style="6" customWidth="1"/>
    <col min="7424" max="7424" width="6.140625" style="6" bestFit="1" customWidth="1"/>
    <col min="7425" max="7425" width="10.85546875" style="6" bestFit="1" customWidth="1"/>
    <col min="7426" max="7426" width="12.85546875" style="6" bestFit="1" customWidth="1"/>
    <col min="7427" max="7427" width="12.5703125" style="6" customWidth="1"/>
    <col min="7428" max="7677" width="9.140625" style="6"/>
    <col min="7678" max="7678" width="8.28515625" style="6" bestFit="1" customWidth="1"/>
    <col min="7679" max="7679" width="36.5703125" style="6" customWidth="1"/>
    <col min="7680" max="7680" width="6.140625" style="6" bestFit="1" customWidth="1"/>
    <col min="7681" max="7681" width="10.85546875" style="6" bestFit="1" customWidth="1"/>
    <col min="7682" max="7682" width="12.85546875" style="6" bestFit="1" customWidth="1"/>
    <col min="7683" max="7683" width="12.5703125" style="6" customWidth="1"/>
    <col min="7684" max="7933" width="9.140625" style="6"/>
    <col min="7934" max="7934" width="8.28515625" style="6" bestFit="1" customWidth="1"/>
    <col min="7935" max="7935" width="36.5703125" style="6" customWidth="1"/>
    <col min="7936" max="7936" width="6.140625" style="6" bestFit="1" customWidth="1"/>
    <col min="7937" max="7937" width="10.85546875" style="6" bestFit="1" customWidth="1"/>
    <col min="7938" max="7938" width="12.85546875" style="6" bestFit="1" customWidth="1"/>
    <col min="7939" max="7939" width="12.5703125" style="6" customWidth="1"/>
    <col min="7940" max="8189" width="9.140625" style="6"/>
    <col min="8190" max="8190" width="8.28515625" style="6" bestFit="1" customWidth="1"/>
    <col min="8191" max="8191" width="36.5703125" style="6" customWidth="1"/>
    <col min="8192" max="8192" width="6.140625" style="6" bestFit="1" customWidth="1"/>
    <col min="8193" max="8193" width="10.85546875" style="6" bestFit="1" customWidth="1"/>
    <col min="8194" max="8194" width="12.85546875" style="6" bestFit="1" customWidth="1"/>
    <col min="8195" max="8195" width="12.5703125" style="6" customWidth="1"/>
    <col min="8196" max="8445" width="9.140625" style="6"/>
    <col min="8446" max="8446" width="8.28515625" style="6" bestFit="1" customWidth="1"/>
    <col min="8447" max="8447" width="36.5703125" style="6" customWidth="1"/>
    <col min="8448" max="8448" width="6.140625" style="6" bestFit="1" customWidth="1"/>
    <col min="8449" max="8449" width="10.85546875" style="6" bestFit="1" customWidth="1"/>
    <col min="8450" max="8450" width="12.85546875" style="6" bestFit="1" customWidth="1"/>
    <col min="8451" max="8451" width="12.5703125" style="6" customWidth="1"/>
    <col min="8452" max="8701" width="9.140625" style="6"/>
    <col min="8702" max="8702" width="8.28515625" style="6" bestFit="1" customWidth="1"/>
    <col min="8703" max="8703" width="36.5703125" style="6" customWidth="1"/>
    <col min="8704" max="8704" width="6.140625" style="6" bestFit="1" customWidth="1"/>
    <col min="8705" max="8705" width="10.85546875" style="6" bestFit="1" customWidth="1"/>
    <col min="8706" max="8706" width="12.85546875" style="6" bestFit="1" customWidth="1"/>
    <col min="8707" max="8707" width="12.5703125" style="6" customWidth="1"/>
    <col min="8708" max="8957" width="9.140625" style="6"/>
    <col min="8958" max="8958" width="8.28515625" style="6" bestFit="1" customWidth="1"/>
    <col min="8959" max="8959" width="36.5703125" style="6" customWidth="1"/>
    <col min="8960" max="8960" width="6.140625" style="6" bestFit="1" customWidth="1"/>
    <col min="8961" max="8961" width="10.85546875" style="6" bestFit="1" customWidth="1"/>
    <col min="8962" max="8962" width="12.85546875" style="6" bestFit="1" customWidth="1"/>
    <col min="8963" max="8963" width="12.5703125" style="6" customWidth="1"/>
    <col min="8964" max="9213" width="9.140625" style="6"/>
    <col min="9214" max="9214" width="8.28515625" style="6" bestFit="1" customWidth="1"/>
    <col min="9215" max="9215" width="36.5703125" style="6" customWidth="1"/>
    <col min="9216" max="9216" width="6.140625" style="6" bestFit="1" customWidth="1"/>
    <col min="9217" max="9217" width="10.85546875" style="6" bestFit="1" customWidth="1"/>
    <col min="9218" max="9218" width="12.85546875" style="6" bestFit="1" customWidth="1"/>
    <col min="9219" max="9219" width="12.5703125" style="6" customWidth="1"/>
    <col min="9220" max="9469" width="9.140625" style="6"/>
    <col min="9470" max="9470" width="8.28515625" style="6" bestFit="1" customWidth="1"/>
    <col min="9471" max="9471" width="36.5703125" style="6" customWidth="1"/>
    <col min="9472" max="9472" width="6.140625" style="6" bestFit="1" customWidth="1"/>
    <col min="9473" max="9473" width="10.85546875" style="6" bestFit="1" customWidth="1"/>
    <col min="9474" max="9474" width="12.85546875" style="6" bestFit="1" customWidth="1"/>
    <col min="9475" max="9475" width="12.5703125" style="6" customWidth="1"/>
    <col min="9476" max="9725" width="9.140625" style="6"/>
    <col min="9726" max="9726" width="8.28515625" style="6" bestFit="1" customWidth="1"/>
    <col min="9727" max="9727" width="36.5703125" style="6" customWidth="1"/>
    <col min="9728" max="9728" width="6.140625" style="6" bestFit="1" customWidth="1"/>
    <col min="9729" max="9729" width="10.85546875" style="6" bestFit="1" customWidth="1"/>
    <col min="9730" max="9730" width="12.85546875" style="6" bestFit="1" customWidth="1"/>
    <col min="9731" max="9731" width="12.5703125" style="6" customWidth="1"/>
    <col min="9732" max="9981" width="9.140625" style="6"/>
    <col min="9982" max="9982" width="8.28515625" style="6" bestFit="1" customWidth="1"/>
    <col min="9983" max="9983" width="36.5703125" style="6" customWidth="1"/>
    <col min="9984" max="9984" width="6.140625" style="6" bestFit="1" customWidth="1"/>
    <col min="9985" max="9985" width="10.85546875" style="6" bestFit="1" customWidth="1"/>
    <col min="9986" max="9986" width="12.85546875" style="6" bestFit="1" customWidth="1"/>
    <col min="9987" max="9987" width="12.5703125" style="6" customWidth="1"/>
    <col min="9988" max="10237" width="9.140625" style="6"/>
    <col min="10238" max="10238" width="8.28515625" style="6" bestFit="1" customWidth="1"/>
    <col min="10239" max="10239" width="36.5703125" style="6" customWidth="1"/>
    <col min="10240" max="10240" width="6.140625" style="6" bestFit="1" customWidth="1"/>
    <col min="10241" max="10241" width="10.85546875" style="6" bestFit="1" customWidth="1"/>
    <col min="10242" max="10242" width="12.85546875" style="6" bestFit="1" customWidth="1"/>
    <col min="10243" max="10243" width="12.5703125" style="6" customWidth="1"/>
    <col min="10244" max="10493" width="9.140625" style="6"/>
    <col min="10494" max="10494" width="8.28515625" style="6" bestFit="1" customWidth="1"/>
    <col min="10495" max="10495" width="36.5703125" style="6" customWidth="1"/>
    <col min="10496" max="10496" width="6.140625" style="6" bestFit="1" customWidth="1"/>
    <col min="10497" max="10497" width="10.85546875" style="6" bestFit="1" customWidth="1"/>
    <col min="10498" max="10498" width="12.85546875" style="6" bestFit="1" customWidth="1"/>
    <col min="10499" max="10499" width="12.5703125" style="6" customWidth="1"/>
    <col min="10500" max="10749" width="9.140625" style="6"/>
    <col min="10750" max="10750" width="8.28515625" style="6" bestFit="1" customWidth="1"/>
    <col min="10751" max="10751" width="36.5703125" style="6" customWidth="1"/>
    <col min="10752" max="10752" width="6.140625" style="6" bestFit="1" customWidth="1"/>
    <col min="10753" max="10753" width="10.85546875" style="6" bestFit="1" customWidth="1"/>
    <col min="10754" max="10754" width="12.85546875" style="6" bestFit="1" customWidth="1"/>
    <col min="10755" max="10755" width="12.5703125" style="6" customWidth="1"/>
    <col min="10756" max="11005" width="9.140625" style="6"/>
    <col min="11006" max="11006" width="8.28515625" style="6" bestFit="1" customWidth="1"/>
    <col min="11007" max="11007" width="36.5703125" style="6" customWidth="1"/>
    <col min="11008" max="11008" width="6.140625" style="6" bestFit="1" customWidth="1"/>
    <col min="11009" max="11009" width="10.85546875" style="6" bestFit="1" customWidth="1"/>
    <col min="11010" max="11010" width="12.85546875" style="6" bestFit="1" customWidth="1"/>
    <col min="11011" max="11011" width="12.5703125" style="6" customWidth="1"/>
    <col min="11012" max="11261" width="9.140625" style="6"/>
    <col min="11262" max="11262" width="8.28515625" style="6" bestFit="1" customWidth="1"/>
    <col min="11263" max="11263" width="36.5703125" style="6" customWidth="1"/>
    <col min="11264" max="11264" width="6.140625" style="6" bestFit="1" customWidth="1"/>
    <col min="11265" max="11265" width="10.85546875" style="6" bestFit="1" customWidth="1"/>
    <col min="11266" max="11266" width="12.85546875" style="6" bestFit="1" customWidth="1"/>
    <col min="11267" max="11267" width="12.5703125" style="6" customWidth="1"/>
    <col min="11268" max="11517" width="9.140625" style="6"/>
    <col min="11518" max="11518" width="8.28515625" style="6" bestFit="1" customWidth="1"/>
    <col min="11519" max="11519" width="36.5703125" style="6" customWidth="1"/>
    <col min="11520" max="11520" width="6.140625" style="6" bestFit="1" customWidth="1"/>
    <col min="11521" max="11521" width="10.85546875" style="6" bestFit="1" customWidth="1"/>
    <col min="11522" max="11522" width="12.85546875" style="6" bestFit="1" customWidth="1"/>
    <col min="11523" max="11523" width="12.5703125" style="6" customWidth="1"/>
    <col min="11524" max="11773" width="9.140625" style="6"/>
    <col min="11774" max="11774" width="8.28515625" style="6" bestFit="1" customWidth="1"/>
    <col min="11775" max="11775" width="36.5703125" style="6" customWidth="1"/>
    <col min="11776" max="11776" width="6.140625" style="6" bestFit="1" customWidth="1"/>
    <col min="11777" max="11777" width="10.85546875" style="6" bestFit="1" customWidth="1"/>
    <col min="11778" max="11778" width="12.85546875" style="6" bestFit="1" customWidth="1"/>
    <col min="11779" max="11779" width="12.5703125" style="6" customWidth="1"/>
    <col min="11780" max="12029" width="9.140625" style="6"/>
    <col min="12030" max="12030" width="8.28515625" style="6" bestFit="1" customWidth="1"/>
    <col min="12031" max="12031" width="36.5703125" style="6" customWidth="1"/>
    <col min="12032" max="12032" width="6.140625" style="6" bestFit="1" customWidth="1"/>
    <col min="12033" max="12033" width="10.85546875" style="6" bestFit="1" customWidth="1"/>
    <col min="12034" max="12034" width="12.85546875" style="6" bestFit="1" customWidth="1"/>
    <col min="12035" max="12035" width="12.5703125" style="6" customWidth="1"/>
    <col min="12036" max="12285" width="9.140625" style="6"/>
    <col min="12286" max="12286" width="8.28515625" style="6" bestFit="1" customWidth="1"/>
    <col min="12287" max="12287" width="36.5703125" style="6" customWidth="1"/>
    <col min="12288" max="12288" width="6.140625" style="6" bestFit="1" customWidth="1"/>
    <col min="12289" max="12289" width="10.85546875" style="6" bestFit="1" customWidth="1"/>
    <col min="12290" max="12290" width="12.85546875" style="6" bestFit="1" customWidth="1"/>
    <col min="12291" max="12291" width="12.5703125" style="6" customWidth="1"/>
    <col min="12292" max="12541" width="9.140625" style="6"/>
    <col min="12542" max="12542" width="8.28515625" style="6" bestFit="1" customWidth="1"/>
    <col min="12543" max="12543" width="36.5703125" style="6" customWidth="1"/>
    <col min="12544" max="12544" width="6.140625" style="6" bestFit="1" customWidth="1"/>
    <col min="12545" max="12545" width="10.85546875" style="6" bestFit="1" customWidth="1"/>
    <col min="12546" max="12546" width="12.85546875" style="6" bestFit="1" customWidth="1"/>
    <col min="12547" max="12547" width="12.5703125" style="6" customWidth="1"/>
    <col min="12548" max="12797" width="9.140625" style="6"/>
    <col min="12798" max="12798" width="8.28515625" style="6" bestFit="1" customWidth="1"/>
    <col min="12799" max="12799" width="36.5703125" style="6" customWidth="1"/>
    <col min="12800" max="12800" width="6.140625" style="6" bestFit="1" customWidth="1"/>
    <col min="12801" max="12801" width="10.85546875" style="6" bestFit="1" customWidth="1"/>
    <col min="12802" max="12802" width="12.85546875" style="6" bestFit="1" customWidth="1"/>
    <col min="12803" max="12803" width="12.5703125" style="6" customWidth="1"/>
    <col min="12804" max="13053" width="9.140625" style="6"/>
    <col min="13054" max="13054" width="8.28515625" style="6" bestFit="1" customWidth="1"/>
    <col min="13055" max="13055" width="36.5703125" style="6" customWidth="1"/>
    <col min="13056" max="13056" width="6.140625" style="6" bestFit="1" customWidth="1"/>
    <col min="13057" max="13057" width="10.85546875" style="6" bestFit="1" customWidth="1"/>
    <col min="13058" max="13058" width="12.85546875" style="6" bestFit="1" customWidth="1"/>
    <col min="13059" max="13059" width="12.5703125" style="6" customWidth="1"/>
    <col min="13060" max="13309" width="9.140625" style="6"/>
    <col min="13310" max="13310" width="8.28515625" style="6" bestFit="1" customWidth="1"/>
    <col min="13311" max="13311" width="36.5703125" style="6" customWidth="1"/>
    <col min="13312" max="13312" width="6.140625" style="6" bestFit="1" customWidth="1"/>
    <col min="13313" max="13313" width="10.85546875" style="6" bestFit="1" customWidth="1"/>
    <col min="13314" max="13314" width="12.85546875" style="6" bestFit="1" customWidth="1"/>
    <col min="13315" max="13315" width="12.5703125" style="6" customWidth="1"/>
    <col min="13316" max="13565" width="9.140625" style="6"/>
    <col min="13566" max="13566" width="8.28515625" style="6" bestFit="1" customWidth="1"/>
    <col min="13567" max="13567" width="36.5703125" style="6" customWidth="1"/>
    <col min="13568" max="13568" width="6.140625" style="6" bestFit="1" customWidth="1"/>
    <col min="13569" max="13569" width="10.85546875" style="6" bestFit="1" customWidth="1"/>
    <col min="13570" max="13570" width="12.85546875" style="6" bestFit="1" customWidth="1"/>
    <col min="13571" max="13571" width="12.5703125" style="6" customWidth="1"/>
    <col min="13572" max="13821" width="9.140625" style="6"/>
    <col min="13822" max="13822" width="8.28515625" style="6" bestFit="1" customWidth="1"/>
    <col min="13823" max="13823" width="36.5703125" style="6" customWidth="1"/>
    <col min="13824" max="13824" width="6.140625" style="6" bestFit="1" customWidth="1"/>
    <col min="13825" max="13825" width="10.85546875" style="6" bestFit="1" customWidth="1"/>
    <col min="13826" max="13826" width="12.85546875" style="6" bestFit="1" customWidth="1"/>
    <col min="13827" max="13827" width="12.5703125" style="6" customWidth="1"/>
    <col min="13828" max="14077" width="9.140625" style="6"/>
    <col min="14078" max="14078" width="8.28515625" style="6" bestFit="1" customWidth="1"/>
    <col min="14079" max="14079" width="36.5703125" style="6" customWidth="1"/>
    <col min="14080" max="14080" width="6.140625" style="6" bestFit="1" customWidth="1"/>
    <col min="14081" max="14081" width="10.85546875" style="6" bestFit="1" customWidth="1"/>
    <col min="14082" max="14082" width="12.85546875" style="6" bestFit="1" customWidth="1"/>
    <col min="14083" max="14083" width="12.5703125" style="6" customWidth="1"/>
    <col min="14084" max="14333" width="9.140625" style="6"/>
    <col min="14334" max="14334" width="8.28515625" style="6" bestFit="1" customWidth="1"/>
    <col min="14335" max="14335" width="36.5703125" style="6" customWidth="1"/>
    <col min="14336" max="14336" width="6.140625" style="6" bestFit="1" customWidth="1"/>
    <col min="14337" max="14337" width="10.85546875" style="6" bestFit="1" customWidth="1"/>
    <col min="14338" max="14338" width="12.85546875" style="6" bestFit="1" customWidth="1"/>
    <col min="14339" max="14339" width="12.5703125" style="6" customWidth="1"/>
    <col min="14340" max="14589" width="9.140625" style="6"/>
    <col min="14590" max="14590" width="8.28515625" style="6" bestFit="1" customWidth="1"/>
    <col min="14591" max="14591" width="36.5703125" style="6" customWidth="1"/>
    <col min="14592" max="14592" width="6.140625" style="6" bestFit="1" customWidth="1"/>
    <col min="14593" max="14593" width="10.85546875" style="6" bestFit="1" customWidth="1"/>
    <col min="14594" max="14594" width="12.85546875" style="6" bestFit="1" customWidth="1"/>
    <col min="14595" max="14595" width="12.5703125" style="6" customWidth="1"/>
    <col min="14596" max="14845" width="9.140625" style="6"/>
    <col min="14846" max="14846" width="8.28515625" style="6" bestFit="1" customWidth="1"/>
    <col min="14847" max="14847" width="36.5703125" style="6" customWidth="1"/>
    <col min="14848" max="14848" width="6.140625" style="6" bestFit="1" customWidth="1"/>
    <col min="14849" max="14849" width="10.85546875" style="6" bestFit="1" customWidth="1"/>
    <col min="14850" max="14850" width="12.85546875" style="6" bestFit="1" customWidth="1"/>
    <col min="14851" max="14851" width="12.5703125" style="6" customWidth="1"/>
    <col min="14852" max="15101" width="9.140625" style="6"/>
    <col min="15102" max="15102" width="8.28515625" style="6" bestFit="1" customWidth="1"/>
    <col min="15103" max="15103" width="36.5703125" style="6" customWidth="1"/>
    <col min="15104" max="15104" width="6.140625" style="6" bestFit="1" customWidth="1"/>
    <col min="15105" max="15105" width="10.85546875" style="6" bestFit="1" customWidth="1"/>
    <col min="15106" max="15106" width="12.85546875" style="6" bestFit="1" customWidth="1"/>
    <col min="15107" max="15107" width="12.5703125" style="6" customWidth="1"/>
    <col min="15108" max="15357" width="9.140625" style="6"/>
    <col min="15358" max="15358" width="8.28515625" style="6" bestFit="1" customWidth="1"/>
    <col min="15359" max="15359" width="36.5703125" style="6" customWidth="1"/>
    <col min="15360" max="15360" width="6.140625" style="6" bestFit="1" customWidth="1"/>
    <col min="15361" max="15361" width="10.85546875" style="6" bestFit="1" customWidth="1"/>
    <col min="15362" max="15362" width="12.85546875" style="6" bestFit="1" customWidth="1"/>
    <col min="15363" max="15363" width="12.5703125" style="6" customWidth="1"/>
    <col min="15364" max="15613" width="9.140625" style="6"/>
    <col min="15614" max="15614" width="8.28515625" style="6" bestFit="1" customWidth="1"/>
    <col min="15615" max="15615" width="36.5703125" style="6" customWidth="1"/>
    <col min="15616" max="15616" width="6.140625" style="6" bestFit="1" customWidth="1"/>
    <col min="15617" max="15617" width="10.85546875" style="6" bestFit="1" customWidth="1"/>
    <col min="15618" max="15618" width="12.85546875" style="6" bestFit="1" customWidth="1"/>
    <col min="15619" max="15619" width="12.5703125" style="6" customWidth="1"/>
    <col min="15620" max="15869" width="9.140625" style="6"/>
    <col min="15870" max="15870" width="8.28515625" style="6" bestFit="1" customWidth="1"/>
    <col min="15871" max="15871" width="36.5703125" style="6" customWidth="1"/>
    <col min="15872" max="15872" width="6.140625" style="6" bestFit="1" customWidth="1"/>
    <col min="15873" max="15873" width="10.85546875" style="6" bestFit="1" customWidth="1"/>
    <col min="15874" max="15874" width="12.85546875" style="6" bestFit="1" customWidth="1"/>
    <col min="15875" max="15875" width="12.5703125" style="6" customWidth="1"/>
    <col min="15876" max="16125" width="9.140625" style="6"/>
    <col min="16126" max="16126" width="8.28515625" style="6" bestFit="1" customWidth="1"/>
    <col min="16127" max="16127" width="36.5703125" style="6" customWidth="1"/>
    <col min="16128" max="16128" width="6.140625" style="6" bestFit="1" customWidth="1"/>
    <col min="16129" max="16129" width="10.85546875" style="6" bestFit="1" customWidth="1"/>
    <col min="16130" max="16130" width="12.85546875" style="6" bestFit="1" customWidth="1"/>
    <col min="16131" max="16131" width="12.5703125" style="6" customWidth="1"/>
    <col min="16132" max="16384" width="9.140625" style="6"/>
  </cols>
  <sheetData>
    <row r="2" spans="1:6" s="5" customFormat="1" x14ac:dyDescent="0.2">
      <c r="A2" s="57"/>
      <c r="B2" s="1" t="s">
        <v>33</v>
      </c>
      <c r="C2" s="2"/>
      <c r="D2" s="3"/>
      <c r="E2" s="4"/>
      <c r="F2" s="4"/>
    </row>
    <row r="4" spans="1:6" s="13" customFormat="1" x14ac:dyDescent="0.2">
      <c r="A4" s="51" t="s">
        <v>34</v>
      </c>
      <c r="B4" s="9" t="s">
        <v>96</v>
      </c>
      <c r="C4" s="10"/>
      <c r="D4" s="11"/>
      <c r="E4" s="12"/>
      <c r="F4" s="12"/>
    </row>
    <row r="5" spans="1:6" x14ac:dyDescent="0.2">
      <c r="A5" s="49"/>
      <c r="B5" s="14"/>
      <c r="C5" s="15"/>
      <c r="D5" s="16"/>
      <c r="E5" s="17"/>
      <c r="F5" s="17"/>
    </row>
    <row r="6" spans="1:6" x14ac:dyDescent="0.2">
      <c r="A6" s="49"/>
      <c r="B6" s="14" t="s">
        <v>0</v>
      </c>
      <c r="C6" s="15"/>
      <c r="D6" s="16"/>
      <c r="E6" s="17"/>
      <c r="F6" s="17"/>
    </row>
    <row r="7" spans="1:6" x14ac:dyDescent="0.2">
      <c r="A7" s="49"/>
      <c r="B7" s="14"/>
      <c r="C7" s="15"/>
      <c r="D7" s="16"/>
      <c r="E7" s="17"/>
      <c r="F7" s="17"/>
    </row>
    <row r="8" spans="1:6" x14ac:dyDescent="0.2">
      <c r="A8" s="59" t="s">
        <v>35</v>
      </c>
      <c r="B8" s="18" t="s">
        <v>1</v>
      </c>
      <c r="C8" s="19"/>
      <c r="D8" s="20"/>
      <c r="E8" s="21"/>
      <c r="F8" s="21">
        <f>+F28</f>
        <v>0</v>
      </c>
    </row>
    <row r="9" spans="1:6" x14ac:dyDescent="0.2">
      <c r="A9" s="59" t="s">
        <v>36</v>
      </c>
      <c r="B9" s="18" t="s">
        <v>2</v>
      </c>
      <c r="C9" s="19"/>
      <c r="D9" s="20"/>
      <c r="E9" s="21"/>
      <c r="F9" s="21">
        <f>+F48</f>
        <v>0</v>
      </c>
    </row>
    <row r="10" spans="1:6" x14ac:dyDescent="0.2">
      <c r="A10" s="59" t="s">
        <v>37</v>
      </c>
      <c r="B10" s="22" t="s">
        <v>3</v>
      </c>
      <c r="C10" s="19"/>
      <c r="D10" s="20"/>
      <c r="E10" s="21"/>
      <c r="F10" s="21">
        <f>+F54</f>
        <v>0</v>
      </c>
    </row>
    <row r="11" spans="1:6" x14ac:dyDescent="0.2">
      <c r="A11" s="59" t="s">
        <v>38</v>
      </c>
      <c r="B11" s="76" t="s">
        <v>116</v>
      </c>
      <c r="C11" s="24"/>
      <c r="D11" s="25"/>
      <c r="E11" s="26"/>
      <c r="F11" s="26">
        <f>+F59</f>
        <v>0</v>
      </c>
    </row>
    <row r="12" spans="1:6" x14ac:dyDescent="0.2">
      <c r="A12" s="59" t="s">
        <v>39</v>
      </c>
      <c r="B12" s="23" t="s">
        <v>4</v>
      </c>
      <c r="C12" s="24"/>
      <c r="D12" s="25"/>
      <c r="E12" s="26"/>
      <c r="F12" s="26">
        <f>+F102</f>
        <v>0</v>
      </c>
    </row>
    <row r="13" spans="1:6" x14ac:dyDescent="0.2">
      <c r="A13" s="59" t="s">
        <v>40</v>
      </c>
      <c r="B13" s="23" t="s">
        <v>76</v>
      </c>
      <c r="C13" s="24"/>
      <c r="D13" s="25"/>
      <c r="E13" s="26"/>
      <c r="F13" s="26">
        <f>+F118</f>
        <v>0</v>
      </c>
    </row>
    <row r="14" spans="1:6" x14ac:dyDescent="0.2">
      <c r="A14" s="59" t="s">
        <v>41</v>
      </c>
      <c r="B14" s="23" t="s">
        <v>5</v>
      </c>
      <c r="C14" s="24"/>
      <c r="D14" s="25"/>
      <c r="E14" s="26"/>
      <c r="F14" s="26">
        <f>F125</f>
        <v>0</v>
      </c>
    </row>
    <row r="15" spans="1:6" s="13" customFormat="1" x14ac:dyDescent="0.2">
      <c r="A15" s="51"/>
      <c r="B15" s="27" t="s">
        <v>6</v>
      </c>
      <c r="C15" s="10"/>
      <c r="D15" s="11"/>
      <c r="E15" s="12"/>
      <c r="F15" s="28">
        <f>SUM(F8:F14)</f>
        <v>0</v>
      </c>
    </row>
    <row r="16" spans="1:6" ht="13.5" thickBot="1" x14ac:dyDescent="0.25">
      <c r="A16" s="49"/>
      <c r="B16" s="22"/>
      <c r="C16" s="15"/>
      <c r="D16" s="16"/>
      <c r="E16" s="17"/>
      <c r="F16" s="21"/>
    </row>
    <row r="17" spans="1:6" ht="13.5" thickBot="1" x14ac:dyDescent="0.25">
      <c r="A17" s="60" t="s">
        <v>7</v>
      </c>
      <c r="B17" s="29" t="s">
        <v>8</v>
      </c>
      <c r="C17" s="30" t="s">
        <v>9</v>
      </c>
      <c r="D17" s="31" t="s">
        <v>10</v>
      </c>
      <c r="E17" s="32" t="s">
        <v>11</v>
      </c>
      <c r="F17" s="33" t="s">
        <v>12</v>
      </c>
    </row>
    <row r="18" spans="1:6" x14ac:dyDescent="0.2">
      <c r="A18" s="61"/>
      <c r="B18" s="34"/>
      <c r="C18" s="35"/>
      <c r="D18" s="36"/>
      <c r="E18" s="37"/>
      <c r="F18" s="37"/>
    </row>
    <row r="19" spans="1:6" x14ac:dyDescent="0.2">
      <c r="A19" s="49" t="s">
        <v>35</v>
      </c>
      <c r="B19" s="14" t="s">
        <v>13</v>
      </c>
      <c r="C19" s="19"/>
      <c r="D19" s="20"/>
      <c r="E19" s="21"/>
      <c r="F19" s="21"/>
    </row>
    <row r="20" spans="1:6" ht="25.5" x14ac:dyDescent="0.2">
      <c r="A20" s="50" t="s">
        <v>42</v>
      </c>
      <c r="B20" s="38" t="s">
        <v>49</v>
      </c>
      <c r="C20" s="19" t="s">
        <v>18</v>
      </c>
      <c r="D20" s="20">
        <v>2885</v>
      </c>
      <c r="E20" s="21"/>
      <c r="F20" s="21">
        <f>D20*E20</f>
        <v>0</v>
      </c>
    </row>
    <row r="21" spans="1:6" x14ac:dyDescent="0.2">
      <c r="A21" s="50" t="s">
        <v>43</v>
      </c>
      <c r="B21" s="38" t="s">
        <v>164</v>
      </c>
      <c r="C21" s="19" t="s">
        <v>14</v>
      </c>
      <c r="D21" s="20">
        <v>288.5</v>
      </c>
      <c r="E21" s="21"/>
      <c r="F21" s="21">
        <f>D21*E21</f>
        <v>0</v>
      </c>
    </row>
    <row r="22" spans="1:6" s="39" customFormat="1" ht="38.25" x14ac:dyDescent="0.2">
      <c r="A22" s="50" t="s">
        <v>44</v>
      </c>
      <c r="B22" s="38" t="s">
        <v>50</v>
      </c>
      <c r="C22" s="19" t="s">
        <v>15</v>
      </c>
      <c r="D22" s="20">
        <v>79615</v>
      </c>
      <c r="E22" s="21"/>
      <c r="F22" s="21">
        <f t="shared" ref="F22:F25" si="0">E22*D22</f>
        <v>0</v>
      </c>
    </row>
    <row r="23" spans="1:6" s="39" customFormat="1" ht="38.25" x14ac:dyDescent="0.2">
      <c r="A23" s="50" t="s">
        <v>45</v>
      </c>
      <c r="B23" s="38" t="s">
        <v>165</v>
      </c>
      <c r="C23" s="19" t="s">
        <v>19</v>
      </c>
      <c r="D23" s="20">
        <v>1450</v>
      </c>
      <c r="E23" s="21"/>
      <c r="F23" s="21">
        <f t="shared" si="0"/>
        <v>0</v>
      </c>
    </row>
    <row r="24" spans="1:6" s="39" customFormat="1" ht="38.25" x14ac:dyDescent="0.2">
      <c r="A24" s="50" t="s">
        <v>46</v>
      </c>
      <c r="B24" s="38" t="s">
        <v>16</v>
      </c>
      <c r="C24" s="19" t="s">
        <v>14</v>
      </c>
      <c r="D24" s="20">
        <v>50</v>
      </c>
      <c r="E24" s="21"/>
      <c r="F24" s="21">
        <f t="shared" si="0"/>
        <v>0</v>
      </c>
    </row>
    <row r="25" spans="1:6" s="39" customFormat="1" ht="38.25" x14ac:dyDescent="0.2">
      <c r="A25" s="50" t="s">
        <v>47</v>
      </c>
      <c r="B25" s="38" t="s">
        <v>17</v>
      </c>
      <c r="C25" s="19" t="s">
        <v>14</v>
      </c>
      <c r="D25" s="20">
        <v>30</v>
      </c>
      <c r="E25" s="21"/>
      <c r="F25" s="21">
        <f t="shared" si="0"/>
        <v>0</v>
      </c>
    </row>
    <row r="26" spans="1:6" s="39" customFormat="1" ht="38.25" x14ac:dyDescent="0.2">
      <c r="A26" s="50" t="s">
        <v>48</v>
      </c>
      <c r="B26" s="38" t="s">
        <v>93</v>
      </c>
      <c r="C26" s="24" t="s">
        <v>19</v>
      </c>
      <c r="D26" s="25">
        <v>3500</v>
      </c>
      <c r="E26" s="26"/>
      <c r="F26" s="26">
        <f>E26*D26</f>
        <v>0</v>
      </c>
    </row>
    <row r="27" spans="1:6" s="39" customFormat="1" ht="25.5" x14ac:dyDescent="0.2">
      <c r="A27" s="80" t="s">
        <v>167</v>
      </c>
      <c r="B27" s="81" t="s">
        <v>168</v>
      </c>
      <c r="C27" s="82" t="s">
        <v>169</v>
      </c>
      <c r="D27" s="83">
        <v>120</v>
      </c>
      <c r="E27" s="84"/>
      <c r="F27" s="84">
        <f>E27*D27</f>
        <v>0</v>
      </c>
    </row>
    <row r="28" spans="1:6" s="13" customFormat="1" x14ac:dyDescent="0.2">
      <c r="A28" s="61" t="s">
        <v>35</v>
      </c>
      <c r="B28" s="34" t="s">
        <v>20</v>
      </c>
      <c r="C28" s="35"/>
      <c r="D28" s="36"/>
      <c r="E28" s="37"/>
      <c r="F28" s="37">
        <f>SUM(F20:F27)</f>
        <v>0</v>
      </c>
    </row>
    <row r="29" spans="1:6" x14ac:dyDescent="0.2">
      <c r="A29" s="49"/>
      <c r="B29" s="14"/>
      <c r="C29" s="19"/>
      <c r="D29" s="20"/>
      <c r="E29" s="21"/>
      <c r="F29" s="21"/>
    </row>
    <row r="30" spans="1:6" x14ac:dyDescent="0.2">
      <c r="A30" s="49" t="s">
        <v>36</v>
      </c>
      <c r="B30" s="14" t="s">
        <v>2</v>
      </c>
      <c r="C30" s="19"/>
      <c r="D30" s="20"/>
      <c r="E30" s="21"/>
      <c r="F30" s="21"/>
    </row>
    <row r="31" spans="1:6" x14ac:dyDescent="0.2">
      <c r="A31" s="49" t="s">
        <v>53</v>
      </c>
      <c r="B31" s="14" t="s">
        <v>21</v>
      </c>
      <c r="C31" s="19"/>
      <c r="D31" s="20"/>
      <c r="E31" s="21"/>
      <c r="F31" s="21"/>
    </row>
    <row r="32" spans="1:6" ht="51" x14ac:dyDescent="0.2">
      <c r="A32" s="50" t="s">
        <v>54</v>
      </c>
      <c r="B32" s="38" t="s">
        <v>170</v>
      </c>
      <c r="C32" s="19" t="s">
        <v>19</v>
      </c>
      <c r="D32" s="20">
        <v>3177</v>
      </c>
      <c r="E32" s="21"/>
      <c r="F32" s="21">
        <f t="shared" ref="F32:F35" si="1">D32*E32</f>
        <v>0</v>
      </c>
    </row>
    <row r="33" spans="1:6" ht="38.25" x14ac:dyDescent="0.2">
      <c r="A33" s="50" t="s">
        <v>55</v>
      </c>
      <c r="B33" s="38" t="s">
        <v>145</v>
      </c>
      <c r="C33" s="19" t="s">
        <v>19</v>
      </c>
      <c r="D33" s="20">
        <v>627</v>
      </c>
      <c r="E33" s="21"/>
      <c r="F33" s="21">
        <f t="shared" si="1"/>
        <v>0</v>
      </c>
    </row>
    <row r="34" spans="1:6" ht="38.25" x14ac:dyDescent="0.2">
      <c r="A34" s="50" t="s">
        <v>56</v>
      </c>
      <c r="B34" s="38" t="s">
        <v>146</v>
      </c>
      <c r="C34" s="19" t="s">
        <v>19</v>
      </c>
      <c r="D34" s="20">
        <v>400.5</v>
      </c>
      <c r="E34" s="21"/>
      <c r="F34" s="21">
        <f t="shared" si="1"/>
        <v>0</v>
      </c>
    </row>
    <row r="35" spans="1:6" x14ac:dyDescent="0.2">
      <c r="A35" s="50" t="s">
        <v>57</v>
      </c>
      <c r="B35" s="38" t="s">
        <v>171</v>
      </c>
      <c r="C35" s="19" t="s">
        <v>19</v>
      </c>
      <c r="D35" s="20">
        <v>4204.5</v>
      </c>
      <c r="E35" s="21"/>
      <c r="F35" s="21">
        <f t="shared" si="1"/>
        <v>0</v>
      </c>
    </row>
    <row r="36" spans="1:6" x14ac:dyDescent="0.2">
      <c r="A36" s="50"/>
      <c r="B36" s="38"/>
      <c r="C36" s="19"/>
      <c r="D36" s="20"/>
      <c r="E36" s="21"/>
      <c r="F36" s="21"/>
    </row>
    <row r="37" spans="1:6" x14ac:dyDescent="0.2">
      <c r="A37" s="49" t="s">
        <v>58</v>
      </c>
      <c r="B37" s="14" t="s">
        <v>22</v>
      </c>
      <c r="C37" s="19"/>
      <c r="D37" s="20"/>
      <c r="E37" s="21"/>
      <c r="F37" s="21"/>
    </row>
    <row r="38" spans="1:6" ht="51" x14ac:dyDescent="0.2">
      <c r="A38" s="50" t="s">
        <v>59</v>
      </c>
      <c r="B38" s="23" t="s">
        <v>147</v>
      </c>
      <c r="C38" s="19" t="s">
        <v>15</v>
      </c>
      <c r="D38" s="20">
        <v>7980</v>
      </c>
      <c r="E38" s="21"/>
      <c r="F38" s="21">
        <f>D38*E38</f>
        <v>0</v>
      </c>
    </row>
    <row r="39" spans="1:6" x14ac:dyDescent="0.2">
      <c r="A39" s="50"/>
      <c r="B39" s="38"/>
      <c r="C39" s="19"/>
      <c r="D39" s="20"/>
      <c r="E39" s="21"/>
      <c r="F39" s="21"/>
    </row>
    <row r="40" spans="1:6" x14ac:dyDescent="0.2">
      <c r="A40" s="49" t="s">
        <v>60</v>
      </c>
      <c r="B40" s="14" t="s">
        <v>23</v>
      </c>
      <c r="C40" s="19"/>
      <c r="D40" s="20"/>
      <c r="E40" s="21"/>
      <c r="F40" s="21"/>
    </row>
    <row r="41" spans="1:6" ht="63.75" x14ac:dyDescent="0.2">
      <c r="A41" s="50" t="s">
        <v>61</v>
      </c>
      <c r="B41" s="40" t="s">
        <v>24</v>
      </c>
      <c r="C41" s="41" t="s">
        <v>19</v>
      </c>
      <c r="D41" s="42">
        <v>1250</v>
      </c>
      <c r="E41" s="43"/>
      <c r="F41" s="43">
        <f>(D41*E41)</f>
        <v>0</v>
      </c>
    </row>
    <row r="42" spans="1:6" x14ac:dyDescent="0.2">
      <c r="A42" s="49"/>
      <c r="B42" s="14"/>
      <c r="C42" s="19"/>
      <c r="D42" s="20"/>
      <c r="E42" s="21"/>
      <c r="F42" s="21"/>
    </row>
    <row r="43" spans="1:6" x14ac:dyDescent="0.2">
      <c r="A43" s="49" t="s">
        <v>62</v>
      </c>
      <c r="B43" s="14" t="s">
        <v>25</v>
      </c>
      <c r="C43" s="19"/>
      <c r="D43" s="20"/>
      <c r="E43" s="21"/>
      <c r="F43" s="21"/>
    </row>
    <row r="44" spans="1:6" ht="51" x14ac:dyDescent="0.2">
      <c r="A44" s="50" t="s">
        <v>63</v>
      </c>
      <c r="B44" s="23" t="s">
        <v>66</v>
      </c>
      <c r="C44" s="19" t="s">
        <v>19</v>
      </c>
      <c r="D44" s="20">
        <v>1794</v>
      </c>
      <c r="E44" s="21"/>
      <c r="F44" s="21">
        <f>D44*E44</f>
        <v>0</v>
      </c>
    </row>
    <row r="45" spans="1:6" ht="51" x14ac:dyDescent="0.2">
      <c r="A45" s="50" t="s">
        <v>64</v>
      </c>
      <c r="B45" s="23" t="s">
        <v>166</v>
      </c>
      <c r="C45" s="19" t="s">
        <v>15</v>
      </c>
      <c r="D45" s="20">
        <v>47550</v>
      </c>
      <c r="E45" s="21"/>
      <c r="F45" s="21">
        <f>D45*E45</f>
        <v>0</v>
      </c>
    </row>
    <row r="46" spans="1:6" ht="25.5" x14ac:dyDescent="0.2">
      <c r="A46" s="50" t="s">
        <v>65</v>
      </c>
      <c r="B46" s="23" t="s">
        <v>94</v>
      </c>
      <c r="C46" s="19" t="s">
        <v>15</v>
      </c>
      <c r="D46" s="20">
        <v>18600</v>
      </c>
      <c r="E46" s="21"/>
      <c r="F46" s="21">
        <f>D46*E46</f>
        <v>0</v>
      </c>
    </row>
    <row r="47" spans="1:6" ht="38.25" x14ac:dyDescent="0.2">
      <c r="A47" s="50" t="s">
        <v>95</v>
      </c>
      <c r="B47" s="23" t="s">
        <v>52</v>
      </c>
      <c r="C47" s="19" t="s">
        <v>15</v>
      </c>
      <c r="D47" s="20">
        <v>17650</v>
      </c>
      <c r="E47" s="21"/>
      <c r="F47" s="21">
        <f>D47*E47</f>
        <v>0</v>
      </c>
    </row>
    <row r="48" spans="1:6" s="13" customFormat="1" x14ac:dyDescent="0.2">
      <c r="A48" s="51" t="s">
        <v>36</v>
      </c>
      <c r="B48" s="9" t="s">
        <v>26</v>
      </c>
      <c r="C48" s="10"/>
      <c r="D48" s="11"/>
      <c r="E48" s="12"/>
      <c r="F48" s="12">
        <f>SUM(F32:F47)</f>
        <v>0</v>
      </c>
    </row>
    <row r="49" spans="1:6" x14ac:dyDescent="0.2">
      <c r="A49" s="49"/>
      <c r="B49" s="14"/>
      <c r="C49" s="19"/>
      <c r="D49" s="20"/>
      <c r="E49" s="21"/>
      <c r="F49" s="21"/>
    </row>
    <row r="50" spans="1:6" x14ac:dyDescent="0.2">
      <c r="A50" s="49" t="s">
        <v>37</v>
      </c>
      <c r="B50" s="14" t="s">
        <v>27</v>
      </c>
      <c r="C50" s="19"/>
      <c r="D50" s="20"/>
      <c r="E50" s="21"/>
      <c r="F50" s="21"/>
    </row>
    <row r="51" spans="1:6" ht="38.25" x14ac:dyDescent="0.2">
      <c r="A51" s="50" t="s">
        <v>67</v>
      </c>
      <c r="B51" s="23" t="s">
        <v>144</v>
      </c>
      <c r="C51" s="19" t="s">
        <v>15</v>
      </c>
      <c r="D51" s="20">
        <v>10580</v>
      </c>
      <c r="E51" s="21"/>
      <c r="F51" s="21">
        <f>D51*E51</f>
        <v>0</v>
      </c>
    </row>
    <row r="52" spans="1:6" ht="51" x14ac:dyDescent="0.2">
      <c r="A52" s="50" t="s">
        <v>68</v>
      </c>
      <c r="B52" s="23" t="s">
        <v>70</v>
      </c>
      <c r="C52" s="19" t="s">
        <v>51</v>
      </c>
      <c r="D52" s="20">
        <v>3440</v>
      </c>
      <c r="E52" s="21"/>
      <c r="F52" s="21">
        <f>D52*E52</f>
        <v>0</v>
      </c>
    </row>
    <row r="53" spans="1:6" s="39" customFormat="1" ht="63.75" x14ac:dyDescent="0.2">
      <c r="A53" s="50" t="s">
        <v>69</v>
      </c>
      <c r="B53" s="23" t="s">
        <v>148</v>
      </c>
      <c r="C53" s="19" t="s">
        <v>15</v>
      </c>
      <c r="D53" s="20">
        <v>10580</v>
      </c>
      <c r="E53" s="21"/>
      <c r="F53" s="21">
        <f>E53*D53</f>
        <v>0</v>
      </c>
    </row>
    <row r="54" spans="1:6" s="13" customFormat="1" x14ac:dyDescent="0.2">
      <c r="A54" s="51" t="s">
        <v>37</v>
      </c>
      <c r="B54" s="9" t="s">
        <v>149</v>
      </c>
      <c r="C54" s="10"/>
      <c r="D54" s="11"/>
      <c r="E54" s="12"/>
      <c r="F54" s="12">
        <f>SUM(F51:F53)</f>
        <v>0</v>
      </c>
    </row>
    <row r="55" spans="1:6" s="65" customFormat="1" x14ac:dyDescent="0.2">
      <c r="A55" s="69"/>
      <c r="B55" s="64"/>
      <c r="C55" s="66"/>
      <c r="D55" s="67"/>
      <c r="E55" s="68"/>
      <c r="F55" s="70"/>
    </row>
    <row r="56" spans="1:6" s="71" customFormat="1" x14ac:dyDescent="0.2">
      <c r="A56" s="63" t="s">
        <v>38</v>
      </c>
      <c r="B56" s="64" t="s">
        <v>116</v>
      </c>
      <c r="C56" s="45"/>
      <c r="D56" s="42"/>
      <c r="E56" s="43"/>
      <c r="F56" s="43"/>
    </row>
    <row r="57" spans="1:6" s="65" customFormat="1" ht="102" x14ac:dyDescent="0.2">
      <c r="A57" s="62" t="s">
        <v>71</v>
      </c>
      <c r="B57" s="38" t="s">
        <v>150</v>
      </c>
      <c r="C57" s="66" t="s">
        <v>51</v>
      </c>
      <c r="D57" s="67">
        <v>122.5</v>
      </c>
      <c r="E57" s="68"/>
      <c r="F57" s="43">
        <f>E57*D57</f>
        <v>0</v>
      </c>
    </row>
    <row r="58" spans="1:6" s="65" customFormat="1" ht="51" x14ac:dyDescent="0.2">
      <c r="A58" s="62" t="s">
        <v>177</v>
      </c>
      <c r="B58" s="38" t="s">
        <v>118</v>
      </c>
      <c r="C58" s="66" t="s">
        <v>51</v>
      </c>
      <c r="D58" s="67">
        <v>1480</v>
      </c>
      <c r="E58" s="68"/>
      <c r="F58" s="43">
        <f>E58*D58</f>
        <v>0</v>
      </c>
    </row>
    <row r="59" spans="1:6" s="39" customFormat="1" ht="25.5" x14ac:dyDescent="0.2">
      <c r="A59" s="51" t="s">
        <v>38</v>
      </c>
      <c r="B59" s="46" t="s">
        <v>117</v>
      </c>
      <c r="C59" s="47"/>
      <c r="D59" s="48"/>
      <c r="E59" s="28"/>
      <c r="F59" s="12">
        <f>SUM(F57:F58)</f>
        <v>0</v>
      </c>
    </row>
    <row r="60" spans="1:6" s="39" customFormat="1" x14ac:dyDescent="0.2">
      <c r="A60" s="61"/>
      <c r="B60" s="44"/>
      <c r="C60" s="24"/>
      <c r="D60" s="25"/>
      <c r="E60" s="26"/>
      <c r="F60" s="37"/>
    </row>
    <row r="61" spans="1:6" s="39" customFormat="1" x14ac:dyDescent="0.2">
      <c r="A61" s="61"/>
      <c r="B61" s="44"/>
      <c r="C61" s="24"/>
      <c r="D61" s="25"/>
      <c r="E61" s="26"/>
      <c r="F61" s="37"/>
    </row>
    <row r="62" spans="1:6" s="39" customFormat="1" x14ac:dyDescent="0.2">
      <c r="A62" s="49" t="s">
        <v>39</v>
      </c>
      <c r="B62" s="44" t="s">
        <v>4</v>
      </c>
      <c r="C62" s="19"/>
      <c r="D62" s="20"/>
      <c r="E62" s="21"/>
      <c r="F62" s="21"/>
    </row>
    <row r="63" spans="1:6" s="39" customFormat="1" ht="51" x14ac:dyDescent="0.2">
      <c r="A63" s="50" t="s">
        <v>72</v>
      </c>
      <c r="B63" s="73" t="s">
        <v>151</v>
      </c>
      <c r="C63" s="19" t="s">
        <v>14</v>
      </c>
      <c r="D63" s="20">
        <v>40</v>
      </c>
      <c r="E63" s="21"/>
      <c r="F63" s="21">
        <f>D63*E63</f>
        <v>0</v>
      </c>
    </row>
    <row r="64" spans="1:6" s="39" customFormat="1" ht="153" x14ac:dyDescent="0.2">
      <c r="A64" s="50" t="s">
        <v>90</v>
      </c>
      <c r="B64" s="40" t="s">
        <v>152</v>
      </c>
      <c r="C64" s="19" t="s">
        <v>14</v>
      </c>
      <c r="D64" s="20">
        <v>30</v>
      </c>
      <c r="E64" s="21"/>
      <c r="F64" s="21">
        <f>D64*E64</f>
        <v>0</v>
      </c>
    </row>
    <row r="65" spans="1:6" s="39" customFormat="1" ht="140.25" x14ac:dyDescent="0.2">
      <c r="A65" s="50" t="s">
        <v>91</v>
      </c>
      <c r="B65" s="40" t="s">
        <v>153</v>
      </c>
      <c r="C65" s="19" t="s">
        <v>14</v>
      </c>
      <c r="D65" s="20">
        <v>50</v>
      </c>
      <c r="E65" s="21"/>
      <c r="F65" s="21">
        <f>D65*E65</f>
        <v>0</v>
      </c>
    </row>
    <row r="66" spans="1:6" s="39" customFormat="1" ht="153" x14ac:dyDescent="0.2">
      <c r="A66" s="50" t="s">
        <v>92</v>
      </c>
      <c r="B66" s="40" t="s">
        <v>154</v>
      </c>
      <c r="C66" s="19" t="s">
        <v>14</v>
      </c>
      <c r="D66" s="20">
        <v>30</v>
      </c>
      <c r="E66" s="21"/>
      <c r="F66" s="21">
        <f t="shared" ref="F66:F70" si="2">D66*E66</f>
        <v>0</v>
      </c>
    </row>
    <row r="67" spans="1:6" s="39" customFormat="1" ht="102" x14ac:dyDescent="0.2">
      <c r="A67" s="50" t="s">
        <v>97</v>
      </c>
      <c r="B67" s="40" t="s">
        <v>143</v>
      </c>
      <c r="C67" s="19" t="s">
        <v>14</v>
      </c>
      <c r="D67" s="20">
        <v>250</v>
      </c>
      <c r="E67" s="21"/>
      <c r="F67" s="21">
        <f t="shared" si="2"/>
        <v>0</v>
      </c>
    </row>
    <row r="68" spans="1:6" s="39" customFormat="1" ht="89.25" x14ac:dyDescent="0.2">
      <c r="A68" s="50" t="s">
        <v>98</v>
      </c>
      <c r="B68" s="40" t="s">
        <v>155</v>
      </c>
      <c r="C68" s="19" t="s">
        <v>14</v>
      </c>
      <c r="D68" s="20">
        <v>310</v>
      </c>
      <c r="E68" s="21"/>
      <c r="F68" s="21">
        <f t="shared" si="2"/>
        <v>0</v>
      </c>
    </row>
    <row r="69" spans="1:6" s="39" customFormat="1" ht="63.75" x14ac:dyDescent="0.2">
      <c r="A69" s="50" t="s">
        <v>99</v>
      </c>
      <c r="B69" s="40" t="s">
        <v>120</v>
      </c>
      <c r="C69" s="19" t="s">
        <v>14</v>
      </c>
      <c r="D69" s="20">
        <v>50</v>
      </c>
      <c r="E69" s="21"/>
      <c r="F69" s="21">
        <f t="shared" ref="F69" si="3">D69*E69</f>
        <v>0</v>
      </c>
    </row>
    <row r="70" spans="1:6" s="39" customFormat="1" ht="102" x14ac:dyDescent="0.2">
      <c r="A70" s="50" t="s">
        <v>100</v>
      </c>
      <c r="B70" s="40" t="s">
        <v>142</v>
      </c>
      <c r="C70" s="19" t="s">
        <v>51</v>
      </c>
      <c r="D70" s="20">
        <v>550</v>
      </c>
      <c r="E70" s="21"/>
      <c r="F70" s="21">
        <f t="shared" si="2"/>
        <v>0</v>
      </c>
    </row>
    <row r="71" spans="1:6" s="39" customFormat="1" ht="178.5" x14ac:dyDescent="0.2">
      <c r="A71" s="50" t="s">
        <v>101</v>
      </c>
      <c r="B71" s="40" t="s">
        <v>156</v>
      </c>
      <c r="C71" s="19" t="s">
        <v>51</v>
      </c>
      <c r="D71" s="20">
        <v>10.31</v>
      </c>
      <c r="E71" s="21"/>
      <c r="F71" s="21">
        <f t="shared" ref="F71:F77" si="4">D71*E71</f>
        <v>0</v>
      </c>
    </row>
    <row r="72" spans="1:6" s="39" customFormat="1" ht="178.5" x14ac:dyDescent="0.2">
      <c r="A72" s="50" t="s">
        <v>102</v>
      </c>
      <c r="B72" s="40" t="s">
        <v>157</v>
      </c>
      <c r="C72" s="19" t="s">
        <v>51</v>
      </c>
      <c r="D72" s="20">
        <v>9</v>
      </c>
      <c r="E72" s="21"/>
      <c r="F72" s="21">
        <f t="shared" si="4"/>
        <v>0</v>
      </c>
    </row>
    <row r="73" spans="1:6" s="39" customFormat="1" ht="178.5" x14ac:dyDescent="0.2">
      <c r="A73" s="50" t="s">
        <v>103</v>
      </c>
      <c r="B73" s="40" t="s">
        <v>158</v>
      </c>
      <c r="C73" s="19" t="s">
        <v>51</v>
      </c>
      <c r="D73" s="20">
        <v>9</v>
      </c>
      <c r="E73" s="21"/>
      <c r="F73" s="21">
        <f t="shared" si="4"/>
        <v>0</v>
      </c>
    </row>
    <row r="74" spans="1:6" s="39" customFormat="1" ht="178.5" x14ac:dyDescent="0.2">
      <c r="A74" s="50" t="s">
        <v>104</v>
      </c>
      <c r="B74" s="40" t="s">
        <v>159</v>
      </c>
      <c r="C74" s="19" t="s">
        <v>51</v>
      </c>
      <c r="D74" s="20">
        <v>9</v>
      </c>
      <c r="E74" s="21"/>
      <c r="F74" s="21">
        <f t="shared" si="4"/>
        <v>0</v>
      </c>
    </row>
    <row r="75" spans="1:6" s="39" customFormat="1" ht="178.5" x14ac:dyDescent="0.2">
      <c r="A75" s="50" t="s">
        <v>105</v>
      </c>
      <c r="B75" s="40" t="s">
        <v>160</v>
      </c>
      <c r="C75" s="19" t="s">
        <v>51</v>
      </c>
      <c r="D75" s="20">
        <v>18</v>
      </c>
      <c r="E75" s="21"/>
      <c r="F75" s="21">
        <f t="shared" si="4"/>
        <v>0</v>
      </c>
    </row>
    <row r="76" spans="1:6" s="39" customFormat="1" ht="178.5" x14ac:dyDescent="0.2">
      <c r="A76" s="50" t="s">
        <v>106</v>
      </c>
      <c r="B76" s="40" t="s">
        <v>161</v>
      </c>
      <c r="C76" s="19" t="s">
        <v>51</v>
      </c>
      <c r="D76" s="20">
        <v>9</v>
      </c>
      <c r="E76" s="21"/>
      <c r="F76" s="21">
        <f t="shared" si="4"/>
        <v>0</v>
      </c>
    </row>
    <row r="77" spans="1:6" s="39" customFormat="1" ht="178.5" x14ac:dyDescent="0.2">
      <c r="A77" s="50" t="s">
        <v>107</v>
      </c>
      <c r="B77" s="40" t="s">
        <v>162</v>
      </c>
      <c r="C77" s="19" t="s">
        <v>51</v>
      </c>
      <c r="D77" s="20">
        <v>16.3</v>
      </c>
      <c r="E77" s="21"/>
      <c r="F77" s="21">
        <f t="shared" si="4"/>
        <v>0</v>
      </c>
    </row>
    <row r="78" spans="1:6" s="39" customFormat="1" ht="153" x14ac:dyDescent="0.2">
      <c r="A78" s="50" t="s">
        <v>108</v>
      </c>
      <c r="B78" s="40" t="s">
        <v>119</v>
      </c>
      <c r="C78" s="19" t="s">
        <v>51</v>
      </c>
      <c r="D78" s="20">
        <v>55.4</v>
      </c>
      <c r="E78" s="21"/>
      <c r="F78" s="21">
        <f t="shared" ref="F78" si="5">D78*E78</f>
        <v>0</v>
      </c>
    </row>
    <row r="79" spans="1:6" s="39" customFormat="1" ht="25.5" x14ac:dyDescent="0.2">
      <c r="A79" s="50" t="s">
        <v>109</v>
      </c>
      <c r="B79" s="40" t="s">
        <v>141</v>
      </c>
      <c r="C79" s="19" t="s">
        <v>14</v>
      </c>
      <c r="D79" s="20">
        <v>8</v>
      </c>
      <c r="E79" s="21"/>
      <c r="F79" s="21">
        <f>D79*E79</f>
        <v>0</v>
      </c>
    </row>
    <row r="80" spans="1:6" s="39" customFormat="1" ht="63.75" x14ac:dyDescent="0.2">
      <c r="A80" s="50" t="s">
        <v>110</v>
      </c>
      <c r="B80" s="40" t="s">
        <v>163</v>
      </c>
      <c r="C80" s="19" t="s">
        <v>14</v>
      </c>
      <c r="D80" s="20">
        <v>4</v>
      </c>
      <c r="E80" s="21"/>
      <c r="F80" s="21">
        <f>D80*E80</f>
        <v>0</v>
      </c>
    </row>
    <row r="81" spans="1:6" s="39" customFormat="1" x14ac:dyDescent="0.2">
      <c r="A81" s="50"/>
      <c r="B81" s="40" t="s">
        <v>121</v>
      </c>
      <c r="C81" s="78" t="s">
        <v>15</v>
      </c>
      <c r="D81" s="20">
        <v>96</v>
      </c>
      <c r="E81" s="21"/>
      <c r="F81" s="21"/>
    </row>
    <row r="82" spans="1:6" s="39" customFormat="1" x14ac:dyDescent="0.2">
      <c r="A82" s="50"/>
      <c r="B82" s="40" t="s">
        <v>122</v>
      </c>
      <c r="C82" s="78" t="s">
        <v>15</v>
      </c>
      <c r="D82" s="20">
        <v>96</v>
      </c>
      <c r="E82" s="21"/>
      <c r="F82" s="21"/>
    </row>
    <row r="83" spans="1:6" s="39" customFormat="1" x14ac:dyDescent="0.2">
      <c r="A83" s="50"/>
      <c r="B83" s="40" t="s">
        <v>123</v>
      </c>
      <c r="C83" s="78" t="s">
        <v>14</v>
      </c>
      <c r="D83" s="20">
        <v>6</v>
      </c>
      <c r="E83" s="21"/>
      <c r="F83" s="21"/>
    </row>
    <row r="84" spans="1:6" s="39" customFormat="1" ht="25.5" x14ac:dyDescent="0.2">
      <c r="A84" s="50"/>
      <c r="B84" s="40" t="s">
        <v>124</v>
      </c>
      <c r="C84" s="78" t="s">
        <v>14</v>
      </c>
      <c r="D84" s="20">
        <v>74</v>
      </c>
      <c r="E84" s="21"/>
      <c r="F84" s="21"/>
    </row>
    <row r="85" spans="1:6" s="39" customFormat="1" ht="25.5" x14ac:dyDescent="0.2">
      <c r="A85" s="50"/>
      <c r="B85" s="40" t="s">
        <v>125</v>
      </c>
      <c r="C85" s="78" t="s">
        <v>14</v>
      </c>
      <c r="D85" s="20">
        <v>74</v>
      </c>
      <c r="E85" s="21"/>
      <c r="F85" s="21"/>
    </row>
    <row r="86" spans="1:6" s="39" customFormat="1" ht="25.5" x14ac:dyDescent="0.2">
      <c r="A86" s="50"/>
      <c r="B86" s="40" t="s">
        <v>126</v>
      </c>
      <c r="C86" s="78" t="s">
        <v>19</v>
      </c>
      <c r="D86" s="20">
        <v>10</v>
      </c>
      <c r="E86" s="21"/>
      <c r="F86" s="21"/>
    </row>
    <row r="87" spans="1:6" s="39" customFormat="1" ht="25.5" x14ac:dyDescent="0.2">
      <c r="A87" s="50"/>
      <c r="B87" s="40" t="s">
        <v>127</v>
      </c>
      <c r="C87" s="78" t="s">
        <v>14</v>
      </c>
      <c r="D87" s="20">
        <v>30</v>
      </c>
      <c r="E87" s="21"/>
      <c r="F87" s="21"/>
    </row>
    <row r="88" spans="1:6" s="39" customFormat="1" ht="25.5" x14ac:dyDescent="0.2">
      <c r="A88" s="50"/>
      <c r="B88" s="40" t="s">
        <v>128</v>
      </c>
      <c r="C88" s="78" t="s">
        <v>14</v>
      </c>
      <c r="D88" s="20">
        <v>4</v>
      </c>
      <c r="E88" s="21"/>
      <c r="F88" s="21"/>
    </row>
    <row r="89" spans="1:6" s="39" customFormat="1" ht="25.5" x14ac:dyDescent="0.2">
      <c r="A89" s="50"/>
      <c r="B89" s="40" t="s">
        <v>129</v>
      </c>
      <c r="C89" s="78" t="s">
        <v>14</v>
      </c>
      <c r="D89" s="20">
        <v>80</v>
      </c>
      <c r="E89" s="21"/>
      <c r="F89" s="21"/>
    </row>
    <row r="90" spans="1:6" s="39" customFormat="1" ht="25.5" x14ac:dyDescent="0.2">
      <c r="A90" s="50"/>
      <c r="B90" s="40" t="s">
        <v>130</v>
      </c>
      <c r="C90" s="78" t="s">
        <v>51</v>
      </c>
      <c r="D90" s="20">
        <v>4</v>
      </c>
      <c r="E90" s="21"/>
      <c r="F90" s="21"/>
    </row>
    <row r="91" spans="1:6" s="39" customFormat="1" x14ac:dyDescent="0.2">
      <c r="A91" s="50"/>
      <c r="B91" s="40" t="s">
        <v>131</v>
      </c>
      <c r="C91" s="78" t="s">
        <v>14</v>
      </c>
      <c r="D91" s="20">
        <v>4</v>
      </c>
      <c r="E91" s="21"/>
      <c r="F91" s="21"/>
    </row>
    <row r="92" spans="1:6" s="39" customFormat="1" x14ac:dyDescent="0.2">
      <c r="A92" s="50"/>
      <c r="B92" s="40" t="s">
        <v>132</v>
      </c>
      <c r="C92" s="78" t="s">
        <v>51</v>
      </c>
      <c r="D92" s="20">
        <v>60</v>
      </c>
      <c r="E92" s="21"/>
      <c r="F92" s="21"/>
    </row>
    <row r="93" spans="1:6" s="39" customFormat="1" ht="25.5" x14ac:dyDescent="0.2">
      <c r="A93" s="50"/>
      <c r="B93" s="40" t="s">
        <v>133</v>
      </c>
      <c r="C93" s="78" t="s">
        <v>14</v>
      </c>
      <c r="D93" s="20">
        <v>34</v>
      </c>
      <c r="E93" s="21"/>
      <c r="F93" s="21"/>
    </row>
    <row r="94" spans="1:6" s="39" customFormat="1" ht="25.5" x14ac:dyDescent="0.2">
      <c r="A94" s="50"/>
      <c r="B94" s="40" t="s">
        <v>134</v>
      </c>
      <c r="C94" s="78" t="s">
        <v>51</v>
      </c>
      <c r="D94" s="20">
        <v>60</v>
      </c>
      <c r="E94" s="21"/>
      <c r="F94" s="21"/>
    </row>
    <row r="95" spans="1:6" s="39" customFormat="1" ht="25.5" x14ac:dyDescent="0.2">
      <c r="A95" s="50"/>
      <c r="B95" s="40" t="s">
        <v>135</v>
      </c>
      <c r="C95" s="78" t="s">
        <v>51</v>
      </c>
      <c r="D95" s="20">
        <v>150</v>
      </c>
      <c r="E95" s="21"/>
      <c r="F95" s="21"/>
    </row>
    <row r="96" spans="1:6" s="39" customFormat="1" ht="25.5" x14ac:dyDescent="0.2">
      <c r="A96" s="50"/>
      <c r="B96" s="40" t="s">
        <v>136</v>
      </c>
      <c r="C96" s="78" t="s">
        <v>51</v>
      </c>
      <c r="D96" s="20">
        <v>150</v>
      </c>
      <c r="E96" s="21"/>
      <c r="F96" s="21"/>
    </row>
    <row r="97" spans="1:6" s="39" customFormat="1" x14ac:dyDescent="0.2">
      <c r="A97" s="50"/>
      <c r="B97" s="40" t="s">
        <v>137</v>
      </c>
      <c r="C97" s="78" t="s">
        <v>14</v>
      </c>
      <c r="D97" s="20">
        <v>80</v>
      </c>
      <c r="E97" s="21"/>
      <c r="F97" s="21"/>
    </row>
    <row r="98" spans="1:6" s="39" customFormat="1" x14ac:dyDescent="0.2">
      <c r="A98" s="50"/>
      <c r="B98" s="40" t="s">
        <v>138</v>
      </c>
      <c r="C98" s="78" t="s">
        <v>14</v>
      </c>
      <c r="D98" s="20">
        <v>8</v>
      </c>
      <c r="E98" s="21"/>
      <c r="F98" s="21"/>
    </row>
    <row r="99" spans="1:6" s="39" customFormat="1" x14ac:dyDescent="0.2">
      <c r="A99" s="50"/>
      <c r="B99" s="40" t="s">
        <v>139</v>
      </c>
      <c r="C99" s="78" t="s">
        <v>51</v>
      </c>
      <c r="D99" s="20">
        <v>10</v>
      </c>
      <c r="E99" s="21"/>
      <c r="F99" s="21"/>
    </row>
    <row r="100" spans="1:6" s="39" customFormat="1" x14ac:dyDescent="0.2">
      <c r="A100" s="50"/>
      <c r="B100" s="40" t="s">
        <v>140</v>
      </c>
      <c r="C100" s="78" t="s">
        <v>14</v>
      </c>
      <c r="D100" s="20">
        <v>30</v>
      </c>
      <c r="E100" s="21"/>
      <c r="F100" s="21"/>
    </row>
    <row r="101" spans="1:6" s="39" customFormat="1" x14ac:dyDescent="0.2">
      <c r="A101" s="50"/>
      <c r="B101" s="40"/>
      <c r="C101" s="19"/>
      <c r="D101" s="20"/>
      <c r="E101" s="21"/>
      <c r="F101" s="21"/>
    </row>
    <row r="102" spans="1:6" x14ac:dyDescent="0.2">
      <c r="A102" s="51" t="s">
        <v>39</v>
      </c>
      <c r="B102" s="46" t="s">
        <v>28</v>
      </c>
      <c r="C102" s="47"/>
      <c r="D102" s="48"/>
      <c r="E102" s="28"/>
      <c r="F102" s="12">
        <f>SUM(F63:F101)</f>
        <v>0</v>
      </c>
    </row>
    <row r="103" spans="1:6" x14ac:dyDescent="0.2">
      <c r="A103" s="61"/>
      <c r="B103" s="44"/>
      <c r="C103" s="24"/>
      <c r="D103" s="25"/>
      <c r="E103" s="26"/>
      <c r="F103" s="37"/>
    </row>
    <row r="104" spans="1:6" x14ac:dyDescent="0.2">
      <c r="A104" s="61"/>
      <c r="B104" s="44"/>
      <c r="C104" s="24"/>
      <c r="D104" s="25"/>
      <c r="E104" s="26"/>
      <c r="F104" s="37"/>
    </row>
    <row r="105" spans="1:6" x14ac:dyDescent="0.2">
      <c r="A105" s="49" t="s">
        <v>40</v>
      </c>
      <c r="B105" s="14" t="s">
        <v>76</v>
      </c>
      <c r="C105" s="19"/>
      <c r="D105" s="20"/>
      <c r="E105" s="21"/>
      <c r="F105" s="21"/>
    </row>
    <row r="106" spans="1:6" ht="25.5" x14ac:dyDescent="0.2">
      <c r="A106" s="72"/>
      <c r="B106" s="73" t="s">
        <v>77</v>
      </c>
      <c r="D106" s="6"/>
      <c r="E106" s="6"/>
      <c r="F106" s="6"/>
    </row>
    <row r="107" spans="1:6" ht="76.5" x14ac:dyDescent="0.2">
      <c r="A107" s="74"/>
      <c r="B107" s="73" t="s">
        <v>78</v>
      </c>
      <c r="D107" s="6"/>
      <c r="E107" s="6"/>
      <c r="F107" s="6"/>
    </row>
    <row r="108" spans="1:6" ht="25.5" x14ac:dyDescent="0.2">
      <c r="A108" s="75" t="s">
        <v>73</v>
      </c>
      <c r="B108" s="73" t="s">
        <v>82</v>
      </c>
      <c r="C108" s="19" t="s">
        <v>14</v>
      </c>
      <c r="D108" s="25">
        <v>38</v>
      </c>
      <c r="E108" s="21"/>
      <c r="F108" s="21">
        <f t="shared" ref="F108:F112" si="6">E108*D108</f>
        <v>0</v>
      </c>
    </row>
    <row r="109" spans="1:6" ht="25.5" x14ac:dyDescent="0.2">
      <c r="A109" s="75" t="s">
        <v>74</v>
      </c>
      <c r="B109" s="73" t="s">
        <v>83</v>
      </c>
      <c r="C109" s="19" t="s">
        <v>14</v>
      </c>
      <c r="D109" s="25">
        <v>94</v>
      </c>
      <c r="E109" s="21"/>
      <c r="F109" s="21">
        <f t="shared" si="6"/>
        <v>0</v>
      </c>
    </row>
    <row r="110" spans="1:6" ht="25.5" x14ac:dyDescent="0.2">
      <c r="A110" s="75" t="s">
        <v>75</v>
      </c>
      <c r="B110" s="73" t="s">
        <v>84</v>
      </c>
      <c r="C110" s="19" t="s">
        <v>14</v>
      </c>
      <c r="D110" s="25">
        <v>104</v>
      </c>
      <c r="E110" s="21"/>
      <c r="F110" s="21">
        <f t="shared" si="6"/>
        <v>0</v>
      </c>
    </row>
    <row r="111" spans="1:6" ht="25.5" x14ac:dyDescent="0.2">
      <c r="A111" s="75" t="s">
        <v>79</v>
      </c>
      <c r="B111" s="73" t="s">
        <v>85</v>
      </c>
      <c r="C111" s="19" t="s">
        <v>14</v>
      </c>
      <c r="D111" s="25">
        <v>74</v>
      </c>
      <c r="E111" s="21"/>
      <c r="F111" s="21">
        <f t="shared" si="6"/>
        <v>0</v>
      </c>
    </row>
    <row r="112" spans="1:6" ht="25.5" x14ac:dyDescent="0.2">
      <c r="A112" s="75" t="s">
        <v>80</v>
      </c>
      <c r="B112" s="73" t="s">
        <v>86</v>
      </c>
      <c r="C112" s="19" t="s">
        <v>14</v>
      </c>
      <c r="D112" s="25">
        <v>15</v>
      </c>
      <c r="E112" s="21"/>
      <c r="F112" s="21">
        <f t="shared" si="6"/>
        <v>0</v>
      </c>
    </row>
    <row r="113" spans="1:6" ht="25.5" x14ac:dyDescent="0.2">
      <c r="A113" s="75" t="s">
        <v>172</v>
      </c>
      <c r="B113" s="73" t="s">
        <v>111</v>
      </c>
      <c r="C113" s="19" t="s">
        <v>14</v>
      </c>
      <c r="D113" s="25">
        <v>18</v>
      </c>
      <c r="E113" s="21"/>
      <c r="F113" s="21">
        <f t="shared" ref="F113" si="7">E113*D113</f>
        <v>0</v>
      </c>
    </row>
    <row r="114" spans="1:6" ht="25.5" x14ac:dyDescent="0.2">
      <c r="A114" s="75" t="s">
        <v>173</v>
      </c>
      <c r="B114" s="73" t="s">
        <v>112</v>
      </c>
      <c r="C114" s="19" t="s">
        <v>14</v>
      </c>
      <c r="D114" s="25">
        <v>9</v>
      </c>
      <c r="E114" s="21"/>
      <c r="F114" s="21">
        <f t="shared" ref="F114" si="8">E114*D114</f>
        <v>0</v>
      </c>
    </row>
    <row r="115" spans="1:6" ht="25.5" x14ac:dyDescent="0.2">
      <c r="A115" s="75" t="s">
        <v>174</v>
      </c>
      <c r="B115" s="73" t="s">
        <v>113</v>
      </c>
      <c r="C115" s="19" t="s">
        <v>14</v>
      </c>
      <c r="D115" s="25">
        <v>13</v>
      </c>
      <c r="E115" s="21"/>
      <c r="F115" s="21">
        <f t="shared" ref="F115" si="9">E115*D115</f>
        <v>0</v>
      </c>
    </row>
    <row r="116" spans="1:6" ht="25.5" x14ac:dyDescent="0.2">
      <c r="A116" s="75" t="s">
        <v>175</v>
      </c>
      <c r="B116" s="73" t="s">
        <v>114</v>
      </c>
      <c r="C116" s="19" t="s">
        <v>14</v>
      </c>
      <c r="D116" s="25">
        <v>7</v>
      </c>
      <c r="E116" s="21"/>
      <c r="F116" s="21">
        <f t="shared" ref="F116" si="10">E116*D116</f>
        <v>0</v>
      </c>
    </row>
    <row r="117" spans="1:6" ht="25.5" x14ac:dyDescent="0.2">
      <c r="A117" s="75" t="s">
        <v>176</v>
      </c>
      <c r="B117" s="73" t="s">
        <v>115</v>
      </c>
      <c r="C117" s="19" t="s">
        <v>14</v>
      </c>
      <c r="D117" s="25">
        <v>11</v>
      </c>
      <c r="E117" s="21"/>
      <c r="F117" s="21">
        <f t="shared" ref="F117" si="11">E117*D117</f>
        <v>0</v>
      </c>
    </row>
    <row r="118" spans="1:6" x14ac:dyDescent="0.2">
      <c r="A118" s="51" t="s">
        <v>40</v>
      </c>
      <c r="B118" s="9" t="s">
        <v>81</v>
      </c>
      <c r="C118" s="10"/>
      <c r="D118" s="11"/>
      <c r="E118" s="12"/>
      <c r="F118" s="12">
        <f>SUM(F108:F117)</f>
        <v>0</v>
      </c>
    </row>
    <row r="119" spans="1:6" x14ac:dyDescent="0.2">
      <c r="A119" s="61"/>
      <c r="B119" s="44"/>
      <c r="C119" s="24"/>
      <c r="D119" s="25"/>
      <c r="E119" s="26"/>
      <c r="F119" s="37"/>
    </row>
    <row r="120" spans="1:6" x14ac:dyDescent="0.2">
      <c r="A120" s="52"/>
      <c r="B120" s="53"/>
      <c r="C120" s="54"/>
      <c r="D120" s="55"/>
      <c r="E120" s="56"/>
      <c r="F120" s="56"/>
    </row>
    <row r="121" spans="1:6" x14ac:dyDescent="0.2">
      <c r="A121" s="49" t="s">
        <v>41</v>
      </c>
      <c r="B121" s="44" t="s">
        <v>5</v>
      </c>
      <c r="C121" s="19"/>
      <c r="D121" s="20"/>
      <c r="E121" s="21"/>
      <c r="F121" s="21"/>
    </row>
    <row r="122" spans="1:6" x14ac:dyDescent="0.2">
      <c r="A122" s="50" t="s">
        <v>87</v>
      </c>
      <c r="B122" s="40" t="s">
        <v>29</v>
      </c>
      <c r="C122" s="19" t="s">
        <v>14</v>
      </c>
      <c r="D122" s="20">
        <v>1</v>
      </c>
      <c r="E122" s="21"/>
      <c r="F122" s="21">
        <f>D122*E122</f>
        <v>0</v>
      </c>
    </row>
    <row r="123" spans="1:6" x14ac:dyDescent="0.2">
      <c r="A123" s="50" t="s">
        <v>88</v>
      </c>
      <c r="B123" s="40" t="s">
        <v>30</v>
      </c>
      <c r="C123" s="19" t="s">
        <v>14</v>
      </c>
      <c r="D123" s="20">
        <v>1</v>
      </c>
      <c r="E123" s="21"/>
      <c r="F123" s="21">
        <f>D123*E123</f>
        <v>0</v>
      </c>
    </row>
    <row r="124" spans="1:6" ht="38.25" x14ac:dyDescent="0.2">
      <c r="A124" s="50" t="s">
        <v>89</v>
      </c>
      <c r="B124" s="23" t="s">
        <v>31</v>
      </c>
      <c r="C124" s="24" t="s">
        <v>14</v>
      </c>
      <c r="D124" s="25">
        <v>1</v>
      </c>
      <c r="E124" s="26"/>
      <c r="F124" s="26">
        <f>D124*E124</f>
        <v>0</v>
      </c>
    </row>
    <row r="125" spans="1:6" x14ac:dyDescent="0.2">
      <c r="A125" s="51" t="s">
        <v>41</v>
      </c>
      <c r="B125" s="46" t="s">
        <v>32</v>
      </c>
      <c r="C125" s="47"/>
      <c r="D125" s="48"/>
      <c r="E125" s="28"/>
      <c r="F125" s="12">
        <f>SUM(F122:F124)</f>
        <v>0</v>
      </c>
    </row>
  </sheetData>
  <sheetProtection algorithmName="SHA-512" hashValue="E287LCO3eyJynM6TFi+7IRrgXBh6KncjVbkGPAXYw5WUhXtR9Cqm3ZBO6qQZUHkzVC1Xnrrjdp1zDQaQNTw0UQ==" saltValue="zgGVq2590Vdw6scM8WKCFw==" spinCount="100000" sheet="1" objects="1" scenarios="1" formatCells="0" formatColumns="0" formatRows="0"/>
  <protectedRanges>
    <protectedRange sqref="E20:E27 E32:E35 E38 E41 E44:E47 E51:E53 E57:E58 E63:E80 E108:E117 E122:E124" name="Obseg1"/>
  </protectedRanges>
  <pageMargins left="0.98425196850393704" right="0.59055118110236227" top="0.59055118110236227" bottom="0.59055118110236227" header="0.31496062992125984" footer="0.31496062992125984"/>
  <pageSetup paperSize="9" scale="93" orientation="portrait" r:id="rId1"/>
  <rowBreaks count="2" manualBreakCount="2">
    <brk id="16" max="16383" man="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vt:lpstr>
      <vt:lpstr>POPIS!Področje_tiskanja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 Bajc</dc:creator>
  <cp:lastModifiedBy>Gregor Bajc</cp:lastModifiedBy>
  <cp:lastPrinted>2015-06-29T13:18:18Z</cp:lastPrinted>
  <dcterms:created xsi:type="dcterms:W3CDTF">2015-06-14T12:31:36Z</dcterms:created>
  <dcterms:modified xsi:type="dcterms:W3CDTF">2015-07-01T10:48:16Z</dcterms:modified>
</cp:coreProperties>
</file>